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1840" windowHeight="12435" tabRatio="574"/>
  </bookViews>
  <sheets>
    <sheet name="Ковид" sheetId="15" r:id="rId1"/>
    <sheet name="Прейскурант 2021" sheetId="14" r:id="rId2"/>
    <sheet name="Отклонение" sheetId="16" r:id="rId3"/>
  </sheets>
  <definedNames>
    <definedName name="_xlnm._FilterDatabase" localSheetId="1" hidden="1">'Прейскурант 2021'!$A$8:$AC$122</definedName>
    <definedName name="категории2012" localSheetId="1">#REF!</definedName>
    <definedName name="категории2012">#REF!</definedName>
  </definedNames>
  <calcPr calcId="152511"/>
</workbook>
</file>

<file path=xl/calcChain.xml><?xml version="1.0" encoding="utf-8"?>
<calcChain xmlns="http://schemas.openxmlformats.org/spreadsheetml/2006/main">
  <c r="Y25" i="16" l="1"/>
  <c r="Y26" i="16"/>
  <c r="Y27" i="16"/>
  <c r="Y28" i="16"/>
  <c r="Y29" i="16"/>
  <c r="Y30" i="16"/>
  <c r="Y31" i="16"/>
  <c r="Y32" i="16"/>
  <c r="Y33" i="16"/>
  <c r="Y34" i="16"/>
  <c r="Y35" i="16"/>
  <c r="Y36" i="16"/>
  <c r="Y37" i="16"/>
  <c r="Y38" i="16"/>
  <c r="AA25" i="16"/>
  <c r="AB25" i="16"/>
  <c r="AC25" i="16"/>
  <c r="AA26" i="16"/>
  <c r="AB26" i="16"/>
  <c r="AC26" i="16"/>
  <c r="AA27" i="16"/>
  <c r="AB27" i="16"/>
  <c r="AC27" i="16"/>
  <c r="AA28" i="16"/>
  <c r="AB28" i="16"/>
  <c r="AC28" i="16"/>
  <c r="AA29" i="16"/>
  <c r="AB29" i="16"/>
  <c r="AC29" i="16"/>
  <c r="AA30" i="16"/>
  <c r="AB30" i="16"/>
  <c r="AC30" i="16"/>
  <c r="AA31" i="16"/>
  <c r="AB31" i="16"/>
  <c r="AC31" i="16"/>
  <c r="AA32" i="16"/>
  <c r="AB32" i="16"/>
  <c r="AC32" i="16"/>
  <c r="AA33" i="16"/>
  <c r="AB33" i="16"/>
  <c r="AC33" i="16"/>
  <c r="AA34" i="16"/>
  <c r="AB34" i="16"/>
  <c r="AC34" i="16"/>
  <c r="AA35" i="16"/>
  <c r="AB35" i="16"/>
  <c r="AC35" i="16"/>
  <c r="AA36" i="16"/>
  <c r="AB36" i="16"/>
  <c r="AC36" i="16"/>
  <c r="AA37" i="16"/>
  <c r="AB37" i="16"/>
  <c r="AC37" i="16"/>
  <c r="AA38" i="16"/>
  <c r="AB38" i="16"/>
  <c r="AC38" i="16"/>
  <c r="Z26" i="16"/>
  <c r="Z27" i="16"/>
  <c r="Z28" i="16"/>
  <c r="Z29" i="16"/>
  <c r="Z30" i="16"/>
  <c r="Z31" i="16"/>
  <c r="Z32" i="16"/>
  <c r="Z33" i="16"/>
  <c r="Z34" i="16"/>
  <c r="Z35" i="16"/>
  <c r="Z36" i="16"/>
  <c r="Z37" i="16"/>
  <c r="Z38" i="16"/>
  <c r="Z25" i="16"/>
  <c r="T25" i="16"/>
  <c r="T26" i="16"/>
  <c r="T27" i="16"/>
  <c r="T28" i="16"/>
  <c r="T29" i="16"/>
  <c r="T30" i="16"/>
  <c r="T31" i="16"/>
  <c r="T32" i="16"/>
  <c r="T33" i="16"/>
  <c r="T34" i="16"/>
  <c r="T35" i="16"/>
  <c r="T36" i="16"/>
  <c r="T37" i="16"/>
  <c r="T38" i="16"/>
  <c r="V25" i="16"/>
  <c r="W25" i="16"/>
  <c r="X25" i="16"/>
  <c r="V26" i="16"/>
  <c r="W26" i="16"/>
  <c r="X26" i="16"/>
  <c r="V27" i="16"/>
  <c r="W27" i="16"/>
  <c r="X27" i="16"/>
  <c r="V28" i="16"/>
  <c r="W28" i="16"/>
  <c r="X28" i="16"/>
  <c r="V29" i="16"/>
  <c r="W29" i="16"/>
  <c r="X29" i="16"/>
  <c r="V30" i="16"/>
  <c r="W30" i="16"/>
  <c r="X30" i="16"/>
  <c r="V31" i="16"/>
  <c r="W31" i="16"/>
  <c r="X31" i="16"/>
  <c r="V32" i="16"/>
  <c r="W32" i="16"/>
  <c r="X32" i="16"/>
  <c r="V33" i="16"/>
  <c r="W33" i="16"/>
  <c r="X33" i="16"/>
  <c r="V34" i="16"/>
  <c r="W34" i="16"/>
  <c r="X34" i="16"/>
  <c r="V35" i="16"/>
  <c r="W35" i="16"/>
  <c r="X35" i="16"/>
  <c r="V36" i="16"/>
  <c r="W36" i="16"/>
  <c r="X36" i="16"/>
  <c r="V37" i="16"/>
  <c r="W37" i="16"/>
  <c r="X37" i="16"/>
  <c r="V38" i="16"/>
  <c r="W38" i="16"/>
  <c r="X38" i="16"/>
  <c r="U26" i="16"/>
  <c r="U27" i="16"/>
  <c r="U28" i="16"/>
  <c r="U29" i="16"/>
  <c r="U30" i="16"/>
  <c r="U31" i="16"/>
  <c r="U32" i="16"/>
  <c r="U33" i="16"/>
  <c r="U34" i="16"/>
  <c r="U35" i="16"/>
  <c r="U36" i="16"/>
  <c r="U37" i="16"/>
  <c r="U38" i="16"/>
  <c r="U25" i="16"/>
  <c r="Q25" i="16"/>
  <c r="R25" i="16"/>
  <c r="S25" i="16"/>
  <c r="Q26" i="16"/>
  <c r="R26" i="16"/>
  <c r="S26" i="16"/>
  <c r="Q27" i="16"/>
  <c r="R27" i="16"/>
  <c r="S27" i="16"/>
  <c r="Q28" i="16"/>
  <c r="R28" i="16"/>
  <c r="S28" i="16"/>
  <c r="Q29" i="16"/>
  <c r="R29" i="16"/>
  <c r="S29" i="16"/>
  <c r="Q30" i="16"/>
  <c r="R30" i="16"/>
  <c r="S30" i="16"/>
  <c r="Q31" i="16"/>
  <c r="R31" i="16"/>
  <c r="S31" i="16"/>
  <c r="Q32" i="16"/>
  <c r="R32" i="16"/>
  <c r="S32" i="16"/>
  <c r="Q33" i="16"/>
  <c r="R33" i="16"/>
  <c r="S33" i="16"/>
  <c r="Q34" i="16"/>
  <c r="R34" i="16"/>
  <c r="S34" i="16"/>
  <c r="Q35" i="16"/>
  <c r="R35" i="16"/>
  <c r="S35" i="16"/>
  <c r="Q36" i="16"/>
  <c r="R36" i="16"/>
  <c r="S36" i="16"/>
  <c r="Q37" i="16"/>
  <c r="R37" i="16"/>
  <c r="S37" i="16"/>
  <c r="Q38" i="16"/>
  <c r="R38" i="16"/>
  <c r="S38" i="16"/>
  <c r="O25" i="16"/>
  <c r="O26" i="16"/>
  <c r="O27" i="16"/>
  <c r="O28" i="16"/>
  <c r="O29" i="16"/>
  <c r="O30" i="16"/>
  <c r="O31" i="16"/>
  <c r="O32" i="16"/>
  <c r="O33" i="16"/>
  <c r="O34" i="16"/>
  <c r="O35" i="16"/>
  <c r="O36" i="16"/>
  <c r="O37" i="16"/>
  <c r="O38" i="16"/>
  <c r="P26" i="16"/>
  <c r="P27" i="16"/>
  <c r="P28" i="16"/>
  <c r="P29" i="16"/>
  <c r="P30" i="16"/>
  <c r="P31" i="16"/>
  <c r="P32" i="16"/>
  <c r="P33" i="16"/>
  <c r="P34" i="16"/>
  <c r="P35" i="16"/>
  <c r="P36" i="16"/>
  <c r="P37" i="16"/>
  <c r="P38" i="16"/>
  <c r="P25" i="16"/>
  <c r="L25" i="16"/>
  <c r="M25" i="16"/>
  <c r="N25" i="16"/>
  <c r="L26" i="16"/>
  <c r="M26" i="16"/>
  <c r="N26" i="16"/>
  <c r="L27" i="16"/>
  <c r="M27" i="16"/>
  <c r="N27" i="16"/>
  <c r="L28" i="16"/>
  <c r="M28" i="16"/>
  <c r="N28" i="16"/>
  <c r="L29" i="16"/>
  <c r="M29" i="16"/>
  <c r="N29" i="16"/>
  <c r="L30" i="16"/>
  <c r="M30" i="16"/>
  <c r="N30" i="16"/>
  <c r="L31" i="16"/>
  <c r="M31" i="16"/>
  <c r="N31" i="16"/>
  <c r="L32" i="16"/>
  <c r="M32" i="16"/>
  <c r="N32" i="16"/>
  <c r="L33" i="16"/>
  <c r="M33" i="16"/>
  <c r="N33" i="16"/>
  <c r="L34" i="16"/>
  <c r="M34" i="16"/>
  <c r="N34" i="16"/>
  <c r="L35" i="16"/>
  <c r="M35" i="16"/>
  <c r="N35" i="16"/>
  <c r="L36" i="16"/>
  <c r="M36" i="16"/>
  <c r="N36" i="16"/>
  <c r="L37" i="16"/>
  <c r="M37" i="16"/>
  <c r="N37" i="16"/>
  <c r="L38" i="16"/>
  <c r="M38" i="16"/>
  <c r="N38" i="16"/>
  <c r="J25" i="16"/>
  <c r="J26" i="16"/>
  <c r="J27" i="16"/>
  <c r="J28" i="16"/>
  <c r="J29" i="16"/>
  <c r="J30" i="16"/>
  <c r="J31" i="16"/>
  <c r="J32" i="16"/>
  <c r="J33" i="16"/>
  <c r="J34" i="16"/>
  <c r="J35" i="16"/>
  <c r="J36" i="16"/>
  <c r="J37" i="16"/>
  <c r="J38" i="16"/>
  <c r="K26" i="16"/>
  <c r="K27" i="16"/>
  <c r="K28" i="16"/>
  <c r="K29" i="16"/>
  <c r="K30" i="16"/>
  <c r="K31" i="16"/>
  <c r="K32" i="16"/>
  <c r="K33" i="16"/>
  <c r="K34" i="16"/>
  <c r="K35" i="16"/>
  <c r="K36" i="16"/>
  <c r="K37" i="16"/>
  <c r="K38" i="16"/>
  <c r="K25" i="16"/>
  <c r="E26" i="16"/>
  <c r="E27" i="16"/>
  <c r="E28" i="16"/>
  <c r="E29" i="16"/>
  <c r="E30" i="16"/>
  <c r="E31" i="16"/>
  <c r="E32" i="16"/>
  <c r="E33" i="16"/>
  <c r="E34" i="16"/>
  <c r="E35" i="16"/>
  <c r="E36" i="16"/>
  <c r="E37" i="16"/>
  <c r="E38" i="16"/>
  <c r="E25" i="16"/>
  <c r="F26" i="16"/>
  <c r="G26" i="16"/>
  <c r="H26" i="16"/>
  <c r="I26" i="16"/>
  <c r="F27" i="16"/>
  <c r="G27" i="16"/>
  <c r="H27" i="16"/>
  <c r="I27" i="16"/>
  <c r="F28" i="16"/>
  <c r="G28" i="16"/>
  <c r="H28" i="16"/>
  <c r="I28" i="16"/>
  <c r="F29" i="16"/>
  <c r="G29" i="16"/>
  <c r="H29" i="16"/>
  <c r="I29" i="16"/>
  <c r="F30" i="16"/>
  <c r="G30" i="16"/>
  <c r="H30" i="16"/>
  <c r="I30" i="16"/>
  <c r="F31" i="16"/>
  <c r="G31" i="16"/>
  <c r="H31" i="16"/>
  <c r="I31" i="16"/>
  <c r="F32" i="16"/>
  <c r="G32" i="16"/>
  <c r="H32" i="16"/>
  <c r="I32" i="16"/>
  <c r="F33" i="16"/>
  <c r="G33" i="16"/>
  <c r="H33" i="16"/>
  <c r="I33" i="16"/>
  <c r="F34" i="16"/>
  <c r="G34" i="16"/>
  <c r="H34" i="16"/>
  <c r="I34" i="16"/>
  <c r="F35" i="16"/>
  <c r="G35" i="16"/>
  <c r="H35" i="16"/>
  <c r="I35" i="16"/>
  <c r="F36" i="16"/>
  <c r="G36" i="16"/>
  <c r="H36" i="16"/>
  <c r="I36" i="16"/>
  <c r="F37" i="16"/>
  <c r="G37" i="16"/>
  <c r="H37" i="16"/>
  <c r="I37" i="16"/>
  <c r="F38" i="16"/>
  <c r="G38" i="16"/>
  <c r="H38" i="16"/>
  <c r="I38" i="16"/>
  <c r="G25" i="16"/>
  <c r="H25" i="16"/>
  <c r="I25" i="16"/>
  <c r="F25" i="16"/>
  <c r="AB26" i="15"/>
  <c r="AB28" i="15"/>
  <c r="AB29" i="15"/>
  <c r="AB30" i="15"/>
  <c r="AB31" i="15"/>
  <c r="AB32" i="15"/>
  <c r="AB38" i="15"/>
  <c r="Z26" i="15"/>
  <c r="Z27" i="15"/>
  <c r="Z28" i="15"/>
  <c r="Z29" i="15"/>
  <c r="Z30" i="15"/>
  <c r="Z31" i="15"/>
  <c r="Z32" i="15"/>
  <c r="Z33" i="15"/>
  <c r="AA33" i="15" s="1"/>
  <c r="Z34" i="15"/>
  <c r="Z35" i="15"/>
  <c r="Z36" i="15"/>
  <c r="Z37" i="15"/>
  <c r="AA37" i="15" s="1"/>
  <c r="Z38" i="15"/>
  <c r="Z25" i="15"/>
  <c r="W26" i="15"/>
  <c r="W28" i="15"/>
  <c r="W29" i="15"/>
  <c r="W30" i="15"/>
  <c r="W31" i="15"/>
  <c r="W32" i="15"/>
  <c r="W38" i="15"/>
  <c r="U26" i="15"/>
  <c r="U27" i="15"/>
  <c r="U28" i="15"/>
  <c r="U29" i="15"/>
  <c r="V29" i="15" s="1"/>
  <c r="U30" i="15"/>
  <c r="U31" i="15"/>
  <c r="U32" i="15"/>
  <c r="U33" i="15"/>
  <c r="V33" i="15" s="1"/>
  <c r="U34" i="15"/>
  <c r="U35" i="15"/>
  <c r="U36" i="15"/>
  <c r="U37" i="15"/>
  <c r="T37" i="15" s="1"/>
  <c r="U38" i="15"/>
  <c r="U25" i="15"/>
  <c r="R26" i="15"/>
  <c r="R28" i="15"/>
  <c r="R29" i="15"/>
  <c r="R30" i="15"/>
  <c r="R31" i="15"/>
  <c r="R32" i="15"/>
  <c r="R38" i="15"/>
  <c r="P26" i="15"/>
  <c r="P27" i="15"/>
  <c r="P28" i="15"/>
  <c r="P29" i="15"/>
  <c r="P30" i="15"/>
  <c r="P31" i="15"/>
  <c r="P32" i="15"/>
  <c r="P33" i="15"/>
  <c r="O33" i="15" s="1"/>
  <c r="P34" i="15"/>
  <c r="P35" i="15"/>
  <c r="P36" i="15"/>
  <c r="P37" i="15"/>
  <c r="O37" i="15" s="1"/>
  <c r="P38" i="15"/>
  <c r="P25" i="15"/>
  <c r="M26" i="15"/>
  <c r="M28" i="15"/>
  <c r="M29" i="15"/>
  <c r="M30" i="15"/>
  <c r="M31" i="15"/>
  <c r="M32" i="15"/>
  <c r="M38" i="15"/>
  <c r="L26" i="15"/>
  <c r="L27" i="15"/>
  <c r="L28" i="15"/>
  <c r="L29" i="15"/>
  <c r="L30" i="15"/>
  <c r="L31" i="15"/>
  <c r="L32" i="15"/>
  <c r="L33" i="15"/>
  <c r="L34" i="15"/>
  <c r="L35" i="15"/>
  <c r="L36" i="15"/>
  <c r="L37" i="15"/>
  <c r="L38" i="15"/>
  <c r="K26" i="15"/>
  <c r="K27" i="15"/>
  <c r="K28" i="15"/>
  <c r="K29" i="15"/>
  <c r="K30" i="15"/>
  <c r="K31" i="15"/>
  <c r="K32" i="15"/>
  <c r="K33" i="15"/>
  <c r="K34" i="15"/>
  <c r="K35" i="15"/>
  <c r="K36" i="15"/>
  <c r="K37" i="15"/>
  <c r="K38" i="15"/>
  <c r="K25" i="15"/>
  <c r="J25" i="15" s="1"/>
  <c r="H26" i="15"/>
  <c r="H28" i="15"/>
  <c r="H29" i="15"/>
  <c r="H30" i="15"/>
  <c r="H31" i="15"/>
  <c r="H32" i="15"/>
  <c r="H38" i="15"/>
  <c r="F26" i="15"/>
  <c r="F27" i="15"/>
  <c r="F28" i="15"/>
  <c r="F29" i="15"/>
  <c r="G29" i="15" s="1"/>
  <c r="F30" i="15"/>
  <c r="F31" i="15"/>
  <c r="F32" i="15"/>
  <c r="F33" i="15"/>
  <c r="G33" i="15" s="1"/>
  <c r="F34" i="15"/>
  <c r="F35" i="15"/>
  <c r="F36" i="15"/>
  <c r="F37" i="15"/>
  <c r="G37" i="15" s="1"/>
  <c r="F38" i="15"/>
  <c r="F25" i="15"/>
  <c r="Y38" i="15"/>
  <c r="T38" i="15"/>
  <c r="O38" i="15"/>
  <c r="J38" i="15"/>
  <c r="E38" i="15"/>
  <c r="V37" i="15"/>
  <c r="J37" i="15"/>
  <c r="AA36" i="15"/>
  <c r="Y36" i="15"/>
  <c r="T36" i="15"/>
  <c r="Q36" i="15"/>
  <c r="O36" i="15"/>
  <c r="J36" i="15"/>
  <c r="G36" i="15"/>
  <c r="E36" i="15"/>
  <c r="Y35" i="15"/>
  <c r="V35" i="15"/>
  <c r="T35" i="15"/>
  <c r="Q35" i="15"/>
  <c r="O35" i="15"/>
  <c r="J35" i="15"/>
  <c r="E35" i="15"/>
  <c r="AA34" i="15"/>
  <c r="Y34" i="15"/>
  <c r="V34" i="15"/>
  <c r="T34" i="15"/>
  <c r="Q34" i="15"/>
  <c r="O34" i="15"/>
  <c r="J34" i="15"/>
  <c r="G34" i="15"/>
  <c r="E34" i="15"/>
  <c r="AA32" i="15"/>
  <c r="Y32" i="15"/>
  <c r="V32" i="15"/>
  <c r="T32" i="15"/>
  <c r="Q32" i="15"/>
  <c r="O32" i="15"/>
  <c r="J32" i="15"/>
  <c r="G32" i="15"/>
  <c r="E32" i="15"/>
  <c r="AA31" i="15"/>
  <c r="Y31" i="15"/>
  <c r="V31" i="15"/>
  <c r="T31" i="15"/>
  <c r="Q31" i="15"/>
  <c r="O31" i="15"/>
  <c r="J31" i="15"/>
  <c r="G31" i="15"/>
  <c r="E31" i="15"/>
  <c r="AA30" i="15"/>
  <c r="Y30" i="15"/>
  <c r="V30" i="15"/>
  <c r="T30" i="15"/>
  <c r="Q30" i="15"/>
  <c r="O30" i="15"/>
  <c r="J30" i="15"/>
  <c r="G30" i="15"/>
  <c r="E30" i="15"/>
  <c r="Y29" i="15"/>
  <c r="J29" i="15"/>
  <c r="AA28" i="15"/>
  <c r="Y28" i="15"/>
  <c r="V28" i="15"/>
  <c r="T28" i="15"/>
  <c r="Q28" i="15"/>
  <c r="O28" i="15"/>
  <c r="J28" i="15"/>
  <c r="G28" i="15"/>
  <c r="E28" i="15"/>
  <c r="AA27" i="15"/>
  <c r="Y27" i="15"/>
  <c r="T27" i="15"/>
  <c r="Q27" i="15"/>
  <c r="O27" i="15"/>
  <c r="J27" i="15"/>
  <c r="G27" i="15"/>
  <c r="E27" i="15"/>
  <c r="AA26" i="15"/>
  <c r="Y26" i="15"/>
  <c r="V26" i="15"/>
  <c r="T26" i="15"/>
  <c r="Q26" i="15"/>
  <c r="O26" i="15"/>
  <c r="J26" i="15"/>
  <c r="G26" i="15"/>
  <c r="E26" i="15"/>
  <c r="AB25" i="15"/>
  <c r="AC25" i="15" s="1"/>
  <c r="AA25" i="15"/>
  <c r="Y25" i="15"/>
  <c r="W25" i="15"/>
  <c r="X25" i="15" s="1"/>
  <c r="T25" i="15"/>
  <c r="O25" i="15"/>
  <c r="L25" i="15"/>
  <c r="H25" i="15"/>
  <c r="I25" i="15" s="1"/>
  <c r="G25" i="15"/>
  <c r="E25" i="15"/>
  <c r="AA29" i="15" l="1"/>
  <c r="Y33" i="15"/>
  <c r="Y37" i="15"/>
  <c r="T33" i="15"/>
  <c r="T29" i="15"/>
  <c r="O29" i="15"/>
  <c r="Q29" i="15"/>
  <c r="J33" i="15"/>
  <c r="M25" i="15"/>
  <c r="N25" i="15" s="1"/>
  <c r="E29" i="15"/>
  <c r="E33" i="15"/>
  <c r="E37" i="15"/>
  <c r="Q25" i="15"/>
  <c r="V27" i="15"/>
  <c r="Q33" i="15"/>
  <c r="AA35" i="15"/>
  <c r="V36" i="15"/>
  <c r="Q37" i="15"/>
  <c r="G38" i="15"/>
  <c r="Q38" i="15"/>
  <c r="V38" i="15"/>
  <c r="AA38" i="15"/>
  <c r="G35" i="15"/>
  <c r="R25" i="15"/>
  <c r="S25" i="15" s="1"/>
  <c r="V25" i="15"/>
  <c r="AB11" i="15"/>
  <c r="AB13" i="15"/>
  <c r="AB14" i="15"/>
  <c r="AB15" i="15"/>
  <c r="AB16" i="15"/>
  <c r="AB17" i="15"/>
  <c r="AB23" i="15"/>
  <c r="AB24" i="15"/>
  <c r="Z11" i="15"/>
  <c r="Z12" i="15"/>
  <c r="Z13" i="15"/>
  <c r="Z14" i="15"/>
  <c r="Z15" i="15"/>
  <c r="Z16" i="15"/>
  <c r="Z17" i="15"/>
  <c r="Z18" i="15"/>
  <c r="Z19" i="15"/>
  <c r="Z20" i="15"/>
  <c r="Z21" i="15"/>
  <c r="Z22" i="15"/>
  <c r="Z23" i="15"/>
  <c r="Z10" i="15"/>
  <c r="W11" i="15"/>
  <c r="W13" i="15"/>
  <c r="W14" i="15"/>
  <c r="W15" i="15"/>
  <c r="W16" i="15"/>
  <c r="W17" i="15"/>
  <c r="W23" i="15"/>
  <c r="U11" i="15"/>
  <c r="U12" i="15"/>
  <c r="U13" i="15"/>
  <c r="U14" i="15"/>
  <c r="U15" i="15"/>
  <c r="U16" i="15"/>
  <c r="U17" i="15"/>
  <c r="U18" i="15"/>
  <c r="U19" i="15"/>
  <c r="U20" i="15"/>
  <c r="U21" i="15"/>
  <c r="U22" i="15"/>
  <c r="U23" i="15"/>
  <c r="U10" i="15"/>
  <c r="R11" i="15"/>
  <c r="R13" i="15"/>
  <c r="R14" i="15"/>
  <c r="R15" i="15"/>
  <c r="R16" i="15"/>
  <c r="R17" i="15"/>
  <c r="R23" i="15"/>
  <c r="P11" i="15"/>
  <c r="P12" i="15"/>
  <c r="P13" i="15"/>
  <c r="P14" i="15"/>
  <c r="P15" i="15"/>
  <c r="P16" i="15"/>
  <c r="P17" i="15"/>
  <c r="P18" i="15"/>
  <c r="P19" i="15"/>
  <c r="P20" i="15"/>
  <c r="P21" i="15"/>
  <c r="P22" i="15"/>
  <c r="P23" i="15"/>
  <c r="P10" i="15"/>
  <c r="M11" i="15"/>
  <c r="M13" i="15"/>
  <c r="M14" i="15"/>
  <c r="M15" i="15"/>
  <c r="M16" i="15"/>
  <c r="M17" i="15"/>
  <c r="M23" i="15"/>
  <c r="K11" i="15"/>
  <c r="K12" i="15"/>
  <c r="K13" i="15"/>
  <c r="K14" i="15"/>
  <c r="K15" i="15"/>
  <c r="K16" i="15"/>
  <c r="K17" i="15"/>
  <c r="K18" i="15"/>
  <c r="K19" i="15"/>
  <c r="K20" i="15"/>
  <c r="K21" i="15"/>
  <c r="K22" i="15"/>
  <c r="K23" i="15"/>
  <c r="K10" i="15"/>
  <c r="H11" i="15"/>
  <c r="H13" i="15"/>
  <c r="H14" i="15"/>
  <c r="H15" i="15"/>
  <c r="H16" i="15"/>
  <c r="H17" i="15"/>
  <c r="H23" i="15"/>
  <c r="G11" i="15"/>
  <c r="G12" i="15"/>
  <c r="G13" i="15"/>
  <c r="G14" i="15"/>
  <c r="G15" i="15"/>
  <c r="G16" i="15"/>
  <c r="G17" i="15"/>
  <c r="G18" i="15"/>
  <c r="G19" i="15"/>
  <c r="G20" i="15"/>
  <c r="G21" i="15"/>
  <c r="G22" i="15"/>
  <c r="G23" i="15"/>
  <c r="F11" i="15"/>
  <c r="F12" i="15"/>
  <c r="F13" i="15"/>
  <c r="F14" i="15"/>
  <c r="F15" i="15"/>
  <c r="F16" i="15"/>
  <c r="F17" i="15"/>
  <c r="F18" i="15"/>
  <c r="F19" i="15"/>
  <c r="F20" i="15"/>
  <c r="F21" i="15"/>
  <c r="F22" i="15"/>
  <c r="F23" i="15"/>
  <c r="F10" i="15"/>
  <c r="F10" i="16" l="1"/>
  <c r="K10" i="16"/>
  <c r="P10" i="16"/>
  <c r="F11" i="16"/>
  <c r="K11" i="16"/>
  <c r="U11" i="16"/>
  <c r="Z11" i="16"/>
  <c r="F12" i="16"/>
  <c r="H12" i="16"/>
  <c r="I12" i="16"/>
  <c r="K12" i="16"/>
  <c r="M12" i="16"/>
  <c r="N12" i="16"/>
  <c r="P12" i="16"/>
  <c r="R12" i="16"/>
  <c r="S12" i="16"/>
  <c r="U12" i="16"/>
  <c r="W12" i="16"/>
  <c r="X12" i="16"/>
  <c r="AB12" i="16"/>
  <c r="AC12" i="16"/>
  <c r="F13" i="16"/>
  <c r="K13" i="16"/>
  <c r="F14" i="16"/>
  <c r="K14" i="16"/>
  <c r="U14" i="16"/>
  <c r="Z14" i="16"/>
  <c r="F15" i="16"/>
  <c r="K15" i="16"/>
  <c r="U15" i="16"/>
  <c r="Z15" i="16"/>
  <c r="F16" i="16"/>
  <c r="K16" i="16"/>
  <c r="F17" i="16"/>
  <c r="K17" i="16"/>
  <c r="Z17" i="16"/>
  <c r="F18" i="16"/>
  <c r="H18" i="16"/>
  <c r="I18" i="16"/>
  <c r="K18" i="16"/>
  <c r="M18" i="16"/>
  <c r="N18" i="16"/>
  <c r="R18" i="16"/>
  <c r="S18" i="16"/>
  <c r="U18" i="16"/>
  <c r="W18" i="16"/>
  <c r="X18" i="16"/>
  <c r="Z18" i="16"/>
  <c r="AB18" i="16"/>
  <c r="AC18" i="16"/>
  <c r="F19" i="16"/>
  <c r="H19" i="16"/>
  <c r="I19" i="16"/>
  <c r="K19" i="16"/>
  <c r="M19" i="16"/>
  <c r="N19" i="16"/>
  <c r="P19" i="16"/>
  <c r="R19" i="16"/>
  <c r="S19" i="16"/>
  <c r="U19" i="16"/>
  <c r="W19" i="16"/>
  <c r="X19" i="16"/>
  <c r="AB19" i="16"/>
  <c r="AC19" i="16"/>
  <c r="F20" i="16"/>
  <c r="H20" i="16"/>
  <c r="I20" i="16"/>
  <c r="K20" i="16"/>
  <c r="M20" i="16"/>
  <c r="N20" i="16"/>
  <c r="P20" i="16"/>
  <c r="R20" i="16"/>
  <c r="S20" i="16"/>
  <c r="W20" i="16"/>
  <c r="X20" i="16"/>
  <c r="AB20" i="16"/>
  <c r="AC20" i="16"/>
  <c r="F21" i="16"/>
  <c r="H21" i="16"/>
  <c r="I21" i="16"/>
  <c r="K21" i="16"/>
  <c r="M21" i="16"/>
  <c r="N21" i="16"/>
  <c r="R21" i="16"/>
  <c r="S21" i="16"/>
  <c r="W21" i="16"/>
  <c r="X21" i="16"/>
  <c r="Z21" i="16"/>
  <c r="AB21" i="16"/>
  <c r="AC21" i="16"/>
  <c r="F22" i="16"/>
  <c r="H22" i="16"/>
  <c r="I22" i="16"/>
  <c r="K22" i="16"/>
  <c r="M22" i="16"/>
  <c r="N22" i="16"/>
  <c r="R22" i="16"/>
  <c r="S22" i="16"/>
  <c r="U22" i="16"/>
  <c r="W22" i="16"/>
  <c r="X22" i="16"/>
  <c r="Z22" i="16"/>
  <c r="AB22" i="16"/>
  <c r="AC22" i="16"/>
  <c r="F23" i="16"/>
  <c r="K23" i="16"/>
  <c r="U23" i="16"/>
  <c r="Z23" i="16"/>
  <c r="Z12" i="16"/>
  <c r="Z13" i="16"/>
  <c r="Z16" i="16"/>
  <c r="Z19" i="16"/>
  <c r="Z20" i="16"/>
  <c r="Z10" i="16"/>
  <c r="U13" i="16"/>
  <c r="U17" i="16"/>
  <c r="U20" i="16"/>
  <c r="U21" i="16"/>
  <c r="U10" i="16"/>
  <c r="P11" i="16"/>
  <c r="P14" i="16"/>
  <c r="P16" i="16"/>
  <c r="P17" i="16"/>
  <c r="P18" i="16"/>
  <c r="P21" i="16"/>
  <c r="P22" i="16"/>
  <c r="P23" i="16"/>
  <c r="L11" i="15"/>
  <c r="L12" i="15"/>
  <c r="L13" i="15"/>
  <c r="L14" i="15"/>
  <c r="L15" i="15"/>
  <c r="L16" i="15"/>
  <c r="L17" i="15"/>
  <c r="L18" i="15"/>
  <c r="L19" i="15"/>
  <c r="L20" i="15"/>
  <c r="L21" i="15"/>
  <c r="L22" i="15"/>
  <c r="L23" i="15"/>
  <c r="P13" i="16" l="1"/>
  <c r="U16" i="16"/>
  <c r="P15" i="16"/>
  <c r="AA23" i="15"/>
  <c r="Y23" i="15"/>
  <c r="V23" i="15"/>
  <c r="T23" i="15"/>
  <c r="Q23" i="15"/>
  <c r="O23" i="15"/>
  <c r="J23" i="15"/>
  <c r="E23" i="15"/>
  <c r="AA22" i="15"/>
  <c r="Y22" i="15"/>
  <c r="V22" i="15"/>
  <c r="T22" i="15"/>
  <c r="Q22" i="15"/>
  <c r="O22" i="15"/>
  <c r="J22" i="15"/>
  <c r="E22" i="15"/>
  <c r="AA21" i="15"/>
  <c r="Y21" i="15"/>
  <c r="V21" i="15"/>
  <c r="T21" i="15"/>
  <c r="Q21" i="15"/>
  <c r="O21" i="15"/>
  <c r="J21" i="15"/>
  <c r="E21" i="15"/>
  <c r="AA20" i="15"/>
  <c r="Y20" i="15"/>
  <c r="V20" i="15"/>
  <c r="T20" i="15"/>
  <c r="Q20" i="15"/>
  <c r="O20" i="15"/>
  <c r="J20" i="15"/>
  <c r="E20" i="15"/>
  <c r="AA19" i="15"/>
  <c r="Y19" i="15"/>
  <c r="V19" i="15"/>
  <c r="T19" i="15"/>
  <c r="Q19" i="15"/>
  <c r="O19" i="15"/>
  <c r="J19" i="15"/>
  <c r="E19" i="15"/>
  <c r="AA18" i="15"/>
  <c r="Y18" i="15"/>
  <c r="V18" i="15"/>
  <c r="T18" i="15"/>
  <c r="Q18" i="15"/>
  <c r="O18" i="15"/>
  <c r="J18" i="15"/>
  <c r="E18" i="15"/>
  <c r="AA17" i="15"/>
  <c r="Y17" i="15"/>
  <c r="V17" i="15"/>
  <c r="T17" i="15"/>
  <c r="Q17" i="15"/>
  <c r="O17" i="15"/>
  <c r="J17" i="15"/>
  <c r="E17" i="15"/>
  <c r="AA16" i="15"/>
  <c r="Y16" i="15"/>
  <c r="V16" i="15"/>
  <c r="T16" i="15"/>
  <c r="Q16" i="15"/>
  <c r="O16" i="15"/>
  <c r="J16" i="15"/>
  <c r="E16" i="15"/>
  <c r="AA15" i="15"/>
  <c r="Y15" i="15"/>
  <c r="V15" i="15"/>
  <c r="T15" i="15"/>
  <c r="Q15" i="15"/>
  <c r="O15" i="15"/>
  <c r="J15" i="15"/>
  <c r="E15" i="15"/>
  <c r="AA14" i="15"/>
  <c r="Y14" i="15"/>
  <c r="V14" i="15"/>
  <c r="T14" i="15"/>
  <c r="Q14" i="15"/>
  <c r="O14" i="15"/>
  <c r="J14" i="15"/>
  <c r="E14" i="15"/>
  <c r="AA13" i="15"/>
  <c r="Y13" i="15"/>
  <c r="V13" i="15"/>
  <c r="T13" i="15"/>
  <c r="Q13" i="15"/>
  <c r="O13" i="15"/>
  <c r="J13" i="15"/>
  <c r="E13" i="15"/>
  <c r="AA12" i="15"/>
  <c r="Y12" i="15"/>
  <c r="V12" i="15"/>
  <c r="T12" i="15"/>
  <c r="Q12" i="15"/>
  <c r="O12" i="15"/>
  <c r="J12" i="15"/>
  <c r="E12" i="15"/>
  <c r="AA11" i="15"/>
  <c r="Y11" i="15"/>
  <c r="V11" i="15"/>
  <c r="T11" i="15"/>
  <c r="Q11" i="15"/>
  <c r="O11" i="15"/>
  <c r="J11" i="15"/>
  <c r="E11" i="15"/>
  <c r="AB10" i="15"/>
  <c r="AC10" i="15" s="1"/>
  <c r="AA10" i="15"/>
  <c r="Y10" i="15"/>
  <c r="W10" i="15"/>
  <c r="V10" i="15"/>
  <c r="T10" i="15"/>
  <c r="R10" i="15"/>
  <c r="Q10" i="15"/>
  <c r="O10" i="15"/>
  <c r="M10" i="15"/>
  <c r="L10" i="15"/>
  <c r="J10" i="15"/>
  <c r="H10" i="15"/>
  <c r="G10" i="15"/>
  <c r="E10" i="15"/>
  <c r="X10" i="15" l="1"/>
  <c r="S10" i="15"/>
  <c r="N10" i="15"/>
  <c r="I10" i="15"/>
  <c r="F109" i="14"/>
  <c r="K109" i="14"/>
  <c r="P109" i="14"/>
  <c r="U109" i="14"/>
  <c r="Z109" i="14"/>
  <c r="F110" i="14"/>
  <c r="K110" i="14"/>
  <c r="P110" i="14"/>
  <c r="U110" i="14"/>
  <c r="Z110" i="14"/>
  <c r="F111" i="14"/>
  <c r="K111" i="14"/>
  <c r="P111" i="14"/>
  <c r="U111" i="14"/>
  <c r="Z111" i="14"/>
  <c r="F112" i="14"/>
  <c r="K112" i="14"/>
  <c r="P112" i="14"/>
  <c r="U112" i="14"/>
  <c r="Z112" i="14"/>
  <c r="F113" i="14"/>
  <c r="K113" i="14"/>
  <c r="P113" i="14"/>
  <c r="U113" i="14"/>
  <c r="Z113" i="14"/>
  <c r="F114" i="14"/>
  <c r="K114" i="14"/>
  <c r="P114" i="14"/>
  <c r="U114" i="14"/>
  <c r="Z114" i="14"/>
  <c r="F115" i="14"/>
  <c r="K115" i="14"/>
  <c r="P115" i="14"/>
  <c r="U115" i="14"/>
  <c r="Z115" i="14"/>
  <c r="F116" i="14"/>
  <c r="K116" i="14"/>
  <c r="P116" i="14"/>
  <c r="U116" i="14"/>
  <c r="Z116" i="14"/>
  <c r="F117" i="14"/>
  <c r="K117" i="14"/>
  <c r="P117" i="14"/>
  <c r="U117" i="14"/>
  <c r="Z117" i="14"/>
  <c r="F118" i="14"/>
  <c r="K118" i="14"/>
  <c r="P118" i="14"/>
  <c r="U118" i="14"/>
  <c r="Z118" i="14"/>
  <c r="F119" i="14"/>
  <c r="K119" i="14"/>
  <c r="P119" i="14"/>
  <c r="U119" i="14"/>
  <c r="Z119" i="14"/>
  <c r="F120" i="14"/>
  <c r="K120" i="14"/>
  <c r="P120" i="14"/>
  <c r="U120" i="14"/>
  <c r="Z120" i="14"/>
  <c r="F121" i="14"/>
  <c r="K121" i="14"/>
  <c r="P121" i="14"/>
  <c r="U121" i="14"/>
  <c r="Z121" i="14"/>
  <c r="F122" i="14"/>
  <c r="K122" i="14"/>
  <c r="P122" i="14"/>
  <c r="U122" i="14"/>
  <c r="Z122" i="14"/>
  <c r="F94" i="14"/>
  <c r="K94" i="14"/>
  <c r="P94" i="14"/>
  <c r="U94" i="14"/>
  <c r="Z94" i="14"/>
  <c r="F95" i="14"/>
  <c r="K95" i="14"/>
  <c r="P95" i="14"/>
  <c r="U95" i="14"/>
  <c r="Z95" i="14"/>
  <c r="F96" i="14"/>
  <c r="K96" i="14"/>
  <c r="P96" i="14"/>
  <c r="U96" i="14"/>
  <c r="Z96" i="14"/>
  <c r="F97" i="14"/>
  <c r="K97" i="14"/>
  <c r="P97" i="14"/>
  <c r="U97" i="14"/>
  <c r="Z97" i="14"/>
  <c r="F98" i="14"/>
  <c r="K98" i="14"/>
  <c r="P98" i="14"/>
  <c r="U98" i="14"/>
  <c r="Z98" i="14"/>
  <c r="F99" i="14"/>
  <c r="K99" i="14"/>
  <c r="P99" i="14"/>
  <c r="U99" i="14"/>
  <c r="Z99" i="14"/>
  <c r="F100" i="14"/>
  <c r="K100" i="14"/>
  <c r="P100" i="14"/>
  <c r="U100" i="14"/>
  <c r="Z100" i="14"/>
  <c r="F101" i="14"/>
  <c r="K101" i="14"/>
  <c r="P101" i="14"/>
  <c r="U101" i="14"/>
  <c r="Z101" i="14"/>
  <c r="F102" i="14"/>
  <c r="K102" i="14"/>
  <c r="P102" i="14"/>
  <c r="U102" i="14"/>
  <c r="Z102" i="14"/>
  <c r="F103" i="14"/>
  <c r="K103" i="14"/>
  <c r="P103" i="14"/>
  <c r="U103" i="14"/>
  <c r="Z103" i="14"/>
  <c r="F104" i="14"/>
  <c r="K104" i="14"/>
  <c r="P104" i="14"/>
  <c r="U104" i="14"/>
  <c r="Z104" i="14"/>
  <c r="F105" i="14"/>
  <c r="K105" i="14"/>
  <c r="P105" i="14"/>
  <c r="U105" i="14"/>
  <c r="Z105" i="14"/>
  <c r="F106" i="14"/>
  <c r="K106" i="14"/>
  <c r="P106" i="14"/>
  <c r="U106" i="14"/>
  <c r="Z106" i="14"/>
  <c r="F107" i="14"/>
  <c r="K107" i="14"/>
  <c r="P107" i="14"/>
  <c r="U107" i="14"/>
  <c r="Z107" i="14"/>
  <c r="D109" i="14"/>
  <c r="D122" i="14"/>
  <c r="C122" i="14"/>
  <c r="B122" i="14"/>
  <c r="D121" i="14"/>
  <c r="C121" i="14"/>
  <c r="B121" i="14"/>
  <c r="D120" i="14"/>
  <c r="C120" i="14"/>
  <c r="B120" i="14"/>
  <c r="D119" i="14"/>
  <c r="C119" i="14"/>
  <c r="B119" i="14"/>
  <c r="D118" i="14"/>
  <c r="C118" i="14"/>
  <c r="B118" i="14"/>
  <c r="D117" i="14"/>
  <c r="C117" i="14"/>
  <c r="B117" i="14"/>
  <c r="D116" i="14"/>
  <c r="C116" i="14"/>
  <c r="B116" i="14"/>
  <c r="D115" i="14"/>
  <c r="C115" i="14"/>
  <c r="B115" i="14"/>
  <c r="D114" i="14"/>
  <c r="C114" i="14"/>
  <c r="B114" i="14"/>
  <c r="D113" i="14"/>
  <c r="C113" i="14"/>
  <c r="B113" i="14"/>
  <c r="D112" i="14"/>
  <c r="C112" i="14"/>
  <c r="B112" i="14"/>
  <c r="D111" i="14"/>
  <c r="C111" i="14"/>
  <c r="B111" i="14"/>
  <c r="D110" i="14"/>
  <c r="C110" i="14"/>
  <c r="B110" i="14"/>
  <c r="C109" i="14"/>
  <c r="B109" i="14"/>
  <c r="Z92" i="14" l="1"/>
  <c r="AA92" i="14" s="1"/>
  <c r="Z91" i="14"/>
  <c r="Y91" i="14" s="1"/>
  <c r="Z90" i="14"/>
  <c r="AA90" i="14" s="1"/>
  <c r="Z89" i="14"/>
  <c r="U92" i="14"/>
  <c r="T92" i="14" s="1"/>
  <c r="U91" i="14"/>
  <c r="W91" i="14" s="1"/>
  <c r="X91" i="14" s="1"/>
  <c r="U90" i="14"/>
  <c r="V90" i="14" s="1"/>
  <c r="U89" i="14"/>
  <c r="P92" i="14"/>
  <c r="O92" i="14" s="1"/>
  <c r="P91" i="14"/>
  <c r="O91" i="14" s="1"/>
  <c r="P90" i="14"/>
  <c r="O90" i="14" s="1"/>
  <c r="P89" i="14"/>
  <c r="K92" i="14"/>
  <c r="J92" i="14" s="1"/>
  <c r="K91" i="14"/>
  <c r="L91" i="14" s="1"/>
  <c r="K90" i="14"/>
  <c r="J90" i="14" s="1"/>
  <c r="K89" i="14"/>
  <c r="F90" i="14"/>
  <c r="G90" i="14" s="1"/>
  <c r="F91" i="14"/>
  <c r="E91" i="14" s="1"/>
  <c r="F92" i="14"/>
  <c r="E92" i="14" s="1"/>
  <c r="F89" i="14"/>
  <c r="E89" i="14" s="1"/>
  <c r="Z60" i="14"/>
  <c r="Y60" i="14" s="1"/>
  <c r="Z61" i="14"/>
  <c r="Y61" i="14" s="1"/>
  <c r="Z62" i="14"/>
  <c r="AB62" i="14" s="1"/>
  <c r="AC62" i="14" s="1"/>
  <c r="Z63" i="14"/>
  <c r="Y63" i="14" s="1"/>
  <c r="Z64" i="14"/>
  <c r="AB64" i="14" s="1"/>
  <c r="AC64" i="14" s="1"/>
  <c r="Z65" i="14"/>
  <c r="AB65" i="14" s="1"/>
  <c r="AC65" i="14" s="1"/>
  <c r="Z66" i="14"/>
  <c r="AB66" i="14" s="1"/>
  <c r="AC66" i="14" s="1"/>
  <c r="Z67" i="14"/>
  <c r="Z68" i="14"/>
  <c r="Y68" i="14" s="1"/>
  <c r="Z69" i="14"/>
  <c r="Y69" i="14" s="1"/>
  <c r="Z70" i="14"/>
  <c r="AA70" i="14" s="1"/>
  <c r="Z71" i="14"/>
  <c r="Z72" i="14"/>
  <c r="Y72" i="14" s="1"/>
  <c r="U60" i="14"/>
  <c r="T60" i="14" s="1"/>
  <c r="U61" i="14"/>
  <c r="T61" i="14" s="1"/>
  <c r="U62" i="14"/>
  <c r="T62" i="14" s="1"/>
  <c r="U63" i="14"/>
  <c r="T63" i="14" s="1"/>
  <c r="U64" i="14"/>
  <c r="W64" i="14" s="1"/>
  <c r="X64" i="14" s="1"/>
  <c r="U65" i="14"/>
  <c r="W65" i="14" s="1"/>
  <c r="X65" i="14" s="1"/>
  <c r="U66" i="14"/>
  <c r="W66" i="14" s="1"/>
  <c r="X66" i="14" s="1"/>
  <c r="U67" i="14"/>
  <c r="T67" i="14" s="1"/>
  <c r="U68" i="14"/>
  <c r="V68" i="14" s="1"/>
  <c r="U69" i="14"/>
  <c r="T69" i="14" s="1"/>
  <c r="U70" i="14"/>
  <c r="T70" i="14" s="1"/>
  <c r="U71" i="14"/>
  <c r="T71" i="14" s="1"/>
  <c r="U72" i="14"/>
  <c r="V72" i="14" s="1"/>
  <c r="P60" i="14"/>
  <c r="O60" i="14" s="1"/>
  <c r="P61" i="14"/>
  <c r="P62" i="14"/>
  <c r="O62" i="14" s="1"/>
  <c r="P63" i="14"/>
  <c r="R63" i="14" s="1"/>
  <c r="S63" i="14" s="1"/>
  <c r="P64" i="14"/>
  <c r="Q64" i="14" s="1"/>
  <c r="P65" i="14"/>
  <c r="P66" i="14"/>
  <c r="O66" i="14" s="1"/>
  <c r="P67" i="14"/>
  <c r="Q67" i="14" s="1"/>
  <c r="P68" i="14"/>
  <c r="Q68" i="14" s="1"/>
  <c r="P69" i="14"/>
  <c r="P70" i="14"/>
  <c r="O70" i="14" s="1"/>
  <c r="P71" i="14"/>
  <c r="O71" i="14" s="1"/>
  <c r="P72" i="14"/>
  <c r="R72" i="14" s="1"/>
  <c r="S72" i="14" s="1"/>
  <c r="F60" i="14"/>
  <c r="G60" i="14" s="1"/>
  <c r="F61" i="14"/>
  <c r="E61" i="14" s="1"/>
  <c r="F62" i="14"/>
  <c r="E62" i="14" s="1"/>
  <c r="F63" i="14"/>
  <c r="G63" i="14" s="1"/>
  <c r="F64" i="14"/>
  <c r="H64" i="14" s="1"/>
  <c r="I64" i="14" s="1"/>
  <c r="F65" i="14"/>
  <c r="E65" i="14" s="1"/>
  <c r="F66" i="14"/>
  <c r="E66" i="14" s="1"/>
  <c r="F67" i="14"/>
  <c r="E67" i="14" s="1"/>
  <c r="F68" i="14"/>
  <c r="F69" i="14"/>
  <c r="E69" i="14" s="1"/>
  <c r="F70" i="14"/>
  <c r="G70" i="14" s="1"/>
  <c r="F71" i="14"/>
  <c r="E71" i="14" s="1"/>
  <c r="F72" i="14"/>
  <c r="H72" i="14" s="1"/>
  <c r="I72" i="14" s="1"/>
  <c r="F59" i="14"/>
  <c r="H59" i="14" s="1"/>
  <c r="I59" i="14" s="1"/>
  <c r="K60" i="14"/>
  <c r="M60" i="14" s="1"/>
  <c r="N60" i="14" s="1"/>
  <c r="K61" i="14"/>
  <c r="K62" i="14"/>
  <c r="L62" i="14" s="1"/>
  <c r="K63" i="14"/>
  <c r="J63" i="14" s="1"/>
  <c r="K64" i="14"/>
  <c r="J64" i="14" s="1"/>
  <c r="K65" i="14"/>
  <c r="L65" i="14" s="1"/>
  <c r="K66" i="14"/>
  <c r="L66" i="14" s="1"/>
  <c r="K67" i="14"/>
  <c r="J67" i="14" s="1"/>
  <c r="K68" i="14"/>
  <c r="L68" i="14" s="1"/>
  <c r="K69" i="14"/>
  <c r="K70" i="14"/>
  <c r="K71" i="14"/>
  <c r="J71" i="14" s="1"/>
  <c r="K72" i="14"/>
  <c r="L72" i="14" s="1"/>
  <c r="K59" i="14"/>
  <c r="L59" i="14" s="1"/>
  <c r="P59" i="14"/>
  <c r="O59" i="14" s="1"/>
  <c r="O69" i="14"/>
  <c r="O65" i="14"/>
  <c r="O61" i="14"/>
  <c r="J66" i="14"/>
  <c r="E64" i="14"/>
  <c r="E60" i="14"/>
  <c r="Y89" i="14"/>
  <c r="T89" i="14"/>
  <c r="O89" i="14"/>
  <c r="J89" i="14"/>
  <c r="AB89" i="14"/>
  <c r="AC89" i="14" s="1"/>
  <c r="AA89" i="14"/>
  <c r="W89" i="14"/>
  <c r="X89" i="14" s="1"/>
  <c r="V89" i="14"/>
  <c r="R89" i="14"/>
  <c r="S89" i="14" s="1"/>
  <c r="Q89" i="14"/>
  <c r="M89" i="14"/>
  <c r="N89" i="14" s="1"/>
  <c r="L89" i="14"/>
  <c r="H89" i="14"/>
  <c r="I89" i="14" s="1"/>
  <c r="AA63" i="14"/>
  <c r="V66" i="14"/>
  <c r="Q69" i="14"/>
  <c r="R65" i="14"/>
  <c r="S65" i="14" s="1"/>
  <c r="Q65" i="14"/>
  <c r="Q61" i="14"/>
  <c r="Q59" i="14"/>
  <c r="M66" i="14"/>
  <c r="N66" i="14" s="1"/>
  <c r="M62" i="14"/>
  <c r="N62" i="14" s="1"/>
  <c r="G72" i="14"/>
  <c r="H60" i="14"/>
  <c r="I60" i="14" s="1"/>
  <c r="R56" i="14"/>
  <c r="S56" i="14" s="1"/>
  <c r="Q56" i="14"/>
  <c r="R55" i="14"/>
  <c r="S55" i="14" s="1"/>
  <c r="Q55" i="14"/>
  <c r="R54" i="14"/>
  <c r="S54" i="14" s="1"/>
  <c r="Q54" i="14"/>
  <c r="W56" i="14"/>
  <c r="X56" i="14" s="1"/>
  <c r="V56" i="14"/>
  <c r="W55" i="14"/>
  <c r="X55" i="14" s="1"/>
  <c r="V55" i="14"/>
  <c r="W54" i="14"/>
  <c r="X54" i="14" s="1"/>
  <c r="V54" i="14"/>
  <c r="AB23" i="14"/>
  <c r="AB23" i="16" s="1"/>
  <c r="AA23" i="14"/>
  <c r="AA23" i="16" s="1"/>
  <c r="AA22" i="14"/>
  <c r="AA22" i="16" s="1"/>
  <c r="AA21" i="14"/>
  <c r="AA21" i="16" s="1"/>
  <c r="AA20" i="14"/>
  <c r="AA20" i="16" s="1"/>
  <c r="AA19" i="14"/>
  <c r="AA19" i="16" s="1"/>
  <c r="AA18" i="14"/>
  <c r="AA18" i="16" s="1"/>
  <c r="AB17" i="14"/>
  <c r="AB17" i="16" s="1"/>
  <c r="AA17" i="14"/>
  <c r="AA17" i="16" s="1"/>
  <c r="AB16" i="14"/>
  <c r="AA16" i="14"/>
  <c r="AA16" i="16" s="1"/>
  <c r="AB15" i="14"/>
  <c r="AB15" i="16" s="1"/>
  <c r="AA15" i="14"/>
  <c r="AA15" i="16" s="1"/>
  <c r="AB14" i="14"/>
  <c r="AB14" i="16" s="1"/>
  <c r="AA14" i="14"/>
  <c r="AA14" i="16" s="1"/>
  <c r="AB13" i="14"/>
  <c r="AB13" i="16" s="1"/>
  <c r="AA13" i="14"/>
  <c r="AA13" i="16" s="1"/>
  <c r="AA12" i="14"/>
  <c r="AA12" i="16" s="1"/>
  <c r="AB11" i="14"/>
  <c r="AB11" i="16" s="1"/>
  <c r="AA11" i="14"/>
  <c r="AA11" i="16" s="1"/>
  <c r="AB10" i="14"/>
  <c r="AA10" i="14"/>
  <c r="AA10" i="16" s="1"/>
  <c r="W23" i="14"/>
  <c r="W23" i="16" s="1"/>
  <c r="V23" i="14"/>
  <c r="V23" i="16" s="1"/>
  <c r="V22" i="14"/>
  <c r="V22" i="16" s="1"/>
  <c r="V21" i="14"/>
  <c r="V21" i="16" s="1"/>
  <c r="V20" i="14"/>
  <c r="V20" i="16" s="1"/>
  <c r="V19" i="14"/>
  <c r="V19" i="16" s="1"/>
  <c r="V18" i="14"/>
  <c r="V18" i="16" s="1"/>
  <c r="W17" i="14"/>
  <c r="W17" i="16" s="1"/>
  <c r="V17" i="14"/>
  <c r="V17" i="16" s="1"/>
  <c r="W16" i="14"/>
  <c r="V16" i="14"/>
  <c r="V16" i="16" s="1"/>
  <c r="W15" i="14"/>
  <c r="W15" i="16" s="1"/>
  <c r="V15" i="14"/>
  <c r="V15" i="16" s="1"/>
  <c r="W14" i="14"/>
  <c r="V14" i="14"/>
  <c r="V14" i="16" s="1"/>
  <c r="W13" i="14"/>
  <c r="W13" i="16" s="1"/>
  <c r="V13" i="14"/>
  <c r="V13" i="16" s="1"/>
  <c r="V12" i="14"/>
  <c r="V12" i="16" s="1"/>
  <c r="W11" i="14"/>
  <c r="W11" i="16" s="1"/>
  <c r="V11" i="14"/>
  <c r="V11" i="16" s="1"/>
  <c r="W10" i="14"/>
  <c r="V10" i="14"/>
  <c r="V10" i="16" s="1"/>
  <c r="D75" i="14"/>
  <c r="D76" i="14"/>
  <c r="D77" i="14"/>
  <c r="D78" i="14"/>
  <c r="D79" i="14"/>
  <c r="D80" i="14"/>
  <c r="D81" i="14"/>
  <c r="D82" i="14"/>
  <c r="D83" i="14"/>
  <c r="D84" i="14"/>
  <c r="D85" i="14"/>
  <c r="D86" i="14"/>
  <c r="D87" i="14"/>
  <c r="D74" i="14"/>
  <c r="C75" i="14"/>
  <c r="C76" i="14"/>
  <c r="C77" i="14"/>
  <c r="C78" i="14"/>
  <c r="C79" i="14"/>
  <c r="C80" i="14"/>
  <c r="C81" i="14"/>
  <c r="C82" i="14"/>
  <c r="C83" i="14"/>
  <c r="C84" i="14"/>
  <c r="C85" i="14"/>
  <c r="C86" i="14"/>
  <c r="C87" i="14"/>
  <c r="C74" i="14"/>
  <c r="B75" i="14"/>
  <c r="B76" i="14"/>
  <c r="B77" i="14"/>
  <c r="B78" i="14"/>
  <c r="B79" i="14"/>
  <c r="B80" i="14"/>
  <c r="B81" i="14"/>
  <c r="B82" i="14"/>
  <c r="B83" i="14"/>
  <c r="B84" i="14"/>
  <c r="B85" i="14"/>
  <c r="B86" i="14"/>
  <c r="B87" i="14"/>
  <c r="B74" i="14"/>
  <c r="D60" i="14"/>
  <c r="D61" i="14"/>
  <c r="D62" i="14"/>
  <c r="D63" i="14"/>
  <c r="D64" i="14"/>
  <c r="D65" i="14"/>
  <c r="D66" i="14"/>
  <c r="D67" i="14"/>
  <c r="D68" i="14"/>
  <c r="D69" i="14"/>
  <c r="D70" i="14"/>
  <c r="D71" i="14"/>
  <c r="D72" i="14"/>
  <c r="D59" i="14"/>
  <c r="C60" i="14"/>
  <c r="C61" i="14"/>
  <c r="C62" i="14"/>
  <c r="C63" i="14"/>
  <c r="C64" i="14"/>
  <c r="C65" i="14"/>
  <c r="C66" i="14"/>
  <c r="C67" i="14"/>
  <c r="C68" i="14"/>
  <c r="C69" i="14"/>
  <c r="C70" i="14"/>
  <c r="C71" i="14"/>
  <c r="C72" i="14"/>
  <c r="C59" i="14"/>
  <c r="B60" i="14"/>
  <c r="B61" i="14"/>
  <c r="B62" i="14"/>
  <c r="B63" i="14"/>
  <c r="B64" i="14"/>
  <c r="B65" i="14"/>
  <c r="B66" i="14"/>
  <c r="B67" i="14"/>
  <c r="B68" i="14"/>
  <c r="B69" i="14"/>
  <c r="B70" i="14"/>
  <c r="B71" i="14"/>
  <c r="B72" i="14"/>
  <c r="B59" i="14"/>
  <c r="Z53" i="14"/>
  <c r="Y53" i="14" s="1"/>
  <c r="Z52" i="14"/>
  <c r="Z51" i="14"/>
  <c r="Z50" i="14"/>
  <c r="AA50" i="14" s="1"/>
  <c r="Z49" i="14"/>
  <c r="Y49" i="14" s="1"/>
  <c r="Z48" i="14"/>
  <c r="AA48" i="14" s="1"/>
  <c r="Z47" i="14"/>
  <c r="Y47" i="14" s="1"/>
  <c r="Z46" i="14"/>
  <c r="Y46" i="14" s="1"/>
  <c r="Z45" i="14"/>
  <c r="AB45" i="14" s="1"/>
  <c r="AC45" i="14" s="1"/>
  <c r="Z44" i="14"/>
  <c r="Z43" i="14"/>
  <c r="AB43" i="14" s="1"/>
  <c r="AC43" i="14" s="1"/>
  <c r="Z42" i="14"/>
  <c r="Y42" i="14" s="1"/>
  <c r="Z41" i="14"/>
  <c r="AA41" i="14" s="1"/>
  <c r="Z40" i="14"/>
  <c r="U53" i="14"/>
  <c r="T53" i="14" s="1"/>
  <c r="U47" i="14"/>
  <c r="U46" i="14"/>
  <c r="W46" i="14" s="1"/>
  <c r="X46" i="14" s="1"/>
  <c r="U45" i="14"/>
  <c r="U44" i="14"/>
  <c r="V44" i="14" s="1"/>
  <c r="U43" i="14"/>
  <c r="W43" i="14" s="1"/>
  <c r="X43" i="14" s="1"/>
  <c r="P53" i="14"/>
  <c r="O53" i="14" s="1"/>
  <c r="P47" i="14"/>
  <c r="Q47" i="14" s="1"/>
  <c r="P46" i="14"/>
  <c r="P45" i="14"/>
  <c r="O45" i="14" s="1"/>
  <c r="P44" i="14"/>
  <c r="R44" i="14" s="1"/>
  <c r="S44" i="14" s="1"/>
  <c r="P43" i="14"/>
  <c r="K53" i="14"/>
  <c r="J53" i="14" s="1"/>
  <c r="K52" i="14"/>
  <c r="J52" i="14" s="1"/>
  <c r="K51" i="14"/>
  <c r="J51" i="14" s="1"/>
  <c r="K50" i="14"/>
  <c r="J50" i="14" s="1"/>
  <c r="K49" i="14"/>
  <c r="J49" i="14" s="1"/>
  <c r="K48" i="14"/>
  <c r="J48" i="14" s="1"/>
  <c r="K47" i="14"/>
  <c r="J47" i="14" s="1"/>
  <c r="K46" i="14"/>
  <c r="J46" i="14" s="1"/>
  <c r="K45" i="14"/>
  <c r="J45" i="14" s="1"/>
  <c r="K44" i="14"/>
  <c r="K43" i="14"/>
  <c r="K42" i="14"/>
  <c r="J42" i="14" s="1"/>
  <c r="K41" i="14"/>
  <c r="J41" i="14" s="1"/>
  <c r="K40" i="14"/>
  <c r="J40" i="14" s="1"/>
  <c r="F41" i="14"/>
  <c r="F42" i="14"/>
  <c r="F43" i="14"/>
  <c r="G43" i="14" s="1"/>
  <c r="F44" i="14"/>
  <c r="E44" i="14" s="1"/>
  <c r="F45" i="14"/>
  <c r="G45" i="14" s="1"/>
  <c r="F46" i="14"/>
  <c r="G46" i="14" s="1"/>
  <c r="F47" i="14"/>
  <c r="E47" i="14" s="1"/>
  <c r="F48" i="14"/>
  <c r="F49" i="14"/>
  <c r="F50" i="14"/>
  <c r="F51" i="14"/>
  <c r="F52" i="14"/>
  <c r="E52" i="14" s="1"/>
  <c r="F53" i="14"/>
  <c r="F40" i="14"/>
  <c r="H40" i="14" s="1"/>
  <c r="I40" i="14" s="1"/>
  <c r="Y57" i="14"/>
  <c r="Y56" i="14"/>
  <c r="Y55" i="14"/>
  <c r="Y54" i="14"/>
  <c r="T57" i="14"/>
  <c r="T56" i="14"/>
  <c r="T55" i="14"/>
  <c r="T54" i="14"/>
  <c r="O57" i="14"/>
  <c r="O56" i="14"/>
  <c r="O55" i="14"/>
  <c r="O54" i="14"/>
  <c r="J57" i="14"/>
  <c r="J56" i="14"/>
  <c r="J55" i="14"/>
  <c r="J54" i="14"/>
  <c r="T47" i="14"/>
  <c r="O46" i="14"/>
  <c r="J44" i="14"/>
  <c r="J43" i="14"/>
  <c r="E40" i="14"/>
  <c r="Y23" i="14"/>
  <c r="Y23" i="16" s="1"/>
  <c r="Y22" i="14"/>
  <c r="Y22" i="16" s="1"/>
  <c r="Y21" i="14"/>
  <c r="Y21" i="16" s="1"/>
  <c r="Y20" i="14"/>
  <c r="Y20" i="16" s="1"/>
  <c r="Y19" i="14"/>
  <c r="Y19" i="16" s="1"/>
  <c r="Y18" i="14"/>
  <c r="Y18" i="16" s="1"/>
  <c r="Y17" i="14"/>
  <c r="Y17" i="16" s="1"/>
  <c r="Y16" i="14"/>
  <c r="Y16" i="16" s="1"/>
  <c r="Y15" i="14"/>
  <c r="Y15" i="16" s="1"/>
  <c r="Y14" i="14"/>
  <c r="Y14" i="16" s="1"/>
  <c r="Y13" i="14"/>
  <c r="Y13" i="16" s="1"/>
  <c r="Y12" i="14"/>
  <c r="Y12" i="16" s="1"/>
  <c r="Y11" i="14"/>
  <c r="Y11" i="16" s="1"/>
  <c r="Y10" i="14"/>
  <c r="Y10" i="16" s="1"/>
  <c r="T23" i="14"/>
  <c r="T23" i="16" s="1"/>
  <c r="T22" i="14"/>
  <c r="T22" i="16" s="1"/>
  <c r="T21" i="14"/>
  <c r="T21" i="16" s="1"/>
  <c r="T20" i="14"/>
  <c r="T20" i="16" s="1"/>
  <c r="T19" i="14"/>
  <c r="T19" i="16" s="1"/>
  <c r="T18" i="14"/>
  <c r="T18" i="16" s="1"/>
  <c r="T17" i="14"/>
  <c r="T17" i="16" s="1"/>
  <c r="T16" i="14"/>
  <c r="T16" i="16" s="1"/>
  <c r="T15" i="14"/>
  <c r="T15" i="16" s="1"/>
  <c r="T14" i="14"/>
  <c r="T14" i="16" s="1"/>
  <c r="T13" i="14"/>
  <c r="T13" i="16" s="1"/>
  <c r="T12" i="14"/>
  <c r="T12" i="16" s="1"/>
  <c r="T11" i="14"/>
  <c r="T11" i="16" s="1"/>
  <c r="T10" i="14"/>
  <c r="T10" i="16" s="1"/>
  <c r="O23" i="14"/>
  <c r="O23" i="16" s="1"/>
  <c r="O22" i="14"/>
  <c r="O22" i="16" s="1"/>
  <c r="O21" i="14"/>
  <c r="O21" i="16" s="1"/>
  <c r="O20" i="14"/>
  <c r="O20" i="16" s="1"/>
  <c r="O19" i="14"/>
  <c r="O19" i="16" s="1"/>
  <c r="O18" i="14"/>
  <c r="O18" i="16" s="1"/>
  <c r="O17" i="14"/>
  <c r="O17" i="16" s="1"/>
  <c r="O16" i="14"/>
  <c r="O16" i="16" s="1"/>
  <c r="O15" i="14"/>
  <c r="O15" i="16" s="1"/>
  <c r="O14" i="14"/>
  <c r="O14" i="16" s="1"/>
  <c r="O13" i="14"/>
  <c r="O13" i="16" s="1"/>
  <c r="O12" i="14"/>
  <c r="O12" i="16" s="1"/>
  <c r="O11" i="14"/>
  <c r="O11" i="16" s="1"/>
  <c r="O10" i="14"/>
  <c r="O10" i="16" s="1"/>
  <c r="J23" i="14"/>
  <c r="J23" i="16" s="1"/>
  <c r="J22" i="14"/>
  <c r="J22" i="16" s="1"/>
  <c r="J21" i="14"/>
  <c r="J21" i="16" s="1"/>
  <c r="J20" i="14"/>
  <c r="J20" i="16" s="1"/>
  <c r="J19" i="14"/>
  <c r="J19" i="16" s="1"/>
  <c r="J18" i="14"/>
  <c r="J18" i="16" s="1"/>
  <c r="J17" i="14"/>
  <c r="J17" i="16" s="1"/>
  <c r="J16" i="14"/>
  <c r="J16" i="16" s="1"/>
  <c r="J15" i="14"/>
  <c r="J15" i="16" s="1"/>
  <c r="J14" i="14"/>
  <c r="J14" i="16" s="1"/>
  <c r="J13" i="14"/>
  <c r="J13" i="16" s="1"/>
  <c r="J12" i="14"/>
  <c r="J12" i="16" s="1"/>
  <c r="J11" i="14"/>
  <c r="J11" i="16" s="1"/>
  <c r="J10" i="14"/>
  <c r="J10" i="16" s="1"/>
  <c r="Z26" i="14"/>
  <c r="AB26" i="14" s="1"/>
  <c r="AC26" i="14" s="1"/>
  <c r="Z27" i="14"/>
  <c r="Z28" i="14"/>
  <c r="Z29" i="14"/>
  <c r="Y29" i="14" s="1"/>
  <c r="Z30" i="14"/>
  <c r="Z31" i="14"/>
  <c r="Z32" i="14"/>
  <c r="Z33" i="14"/>
  <c r="AA33" i="14" s="1"/>
  <c r="Z34" i="14"/>
  <c r="Z35" i="14"/>
  <c r="AA35" i="14" s="1"/>
  <c r="Z36" i="14"/>
  <c r="Z37" i="14"/>
  <c r="Y37" i="14" s="1"/>
  <c r="Z38" i="14"/>
  <c r="Z25" i="14"/>
  <c r="U26" i="14"/>
  <c r="T26" i="14" s="1"/>
  <c r="U27" i="14"/>
  <c r="T27" i="14" s="1"/>
  <c r="U28" i="14"/>
  <c r="V28" i="14" s="1"/>
  <c r="U29" i="14"/>
  <c r="V29" i="14" s="1"/>
  <c r="U30" i="14"/>
  <c r="U31" i="14"/>
  <c r="V31" i="14" s="1"/>
  <c r="U32" i="14"/>
  <c r="U33" i="14"/>
  <c r="U34" i="14"/>
  <c r="U35" i="14"/>
  <c r="U36" i="14"/>
  <c r="U37" i="14"/>
  <c r="V37" i="14" s="1"/>
  <c r="U38" i="14"/>
  <c r="U25" i="14"/>
  <c r="P26" i="14"/>
  <c r="P27" i="14"/>
  <c r="P28" i="14"/>
  <c r="Q28" i="14" s="1"/>
  <c r="P29" i="14"/>
  <c r="P78" i="14" s="1"/>
  <c r="P30" i="14"/>
  <c r="Q30" i="14" s="1"/>
  <c r="P31" i="14"/>
  <c r="P32" i="14"/>
  <c r="P33" i="14"/>
  <c r="P82" i="14" s="1"/>
  <c r="P34" i="14"/>
  <c r="P35" i="14"/>
  <c r="Q35" i="14" s="1"/>
  <c r="P36" i="14"/>
  <c r="Q36" i="14" s="1"/>
  <c r="P37" i="14"/>
  <c r="O37" i="14" s="1"/>
  <c r="P38" i="14"/>
  <c r="R38" i="14" s="1"/>
  <c r="S38" i="14" s="1"/>
  <c r="P25" i="14"/>
  <c r="K26" i="14"/>
  <c r="K27" i="14"/>
  <c r="K28" i="14"/>
  <c r="K29" i="14"/>
  <c r="K30" i="14"/>
  <c r="K31" i="14"/>
  <c r="J31" i="14" s="1"/>
  <c r="K32" i="14"/>
  <c r="K33" i="14"/>
  <c r="K34" i="14"/>
  <c r="K35" i="14"/>
  <c r="J35" i="14" s="1"/>
  <c r="K36" i="14"/>
  <c r="K37" i="14"/>
  <c r="K38" i="14"/>
  <c r="K87" i="14" s="1"/>
  <c r="K25" i="14"/>
  <c r="F26" i="14"/>
  <c r="F27" i="14"/>
  <c r="F28" i="14"/>
  <c r="F29" i="14"/>
  <c r="E29" i="14" s="1"/>
  <c r="F30" i="14"/>
  <c r="F31" i="14"/>
  <c r="F32" i="14"/>
  <c r="F33" i="14"/>
  <c r="E33" i="14" s="1"/>
  <c r="F34" i="14"/>
  <c r="F35" i="14"/>
  <c r="F36" i="14"/>
  <c r="F37" i="14"/>
  <c r="E37" i="14" s="1"/>
  <c r="F38" i="14"/>
  <c r="F25" i="14"/>
  <c r="Y41" i="14" l="1"/>
  <c r="X14" i="14"/>
  <c r="X14" i="16" s="1"/>
  <c r="W14" i="16"/>
  <c r="X16" i="14"/>
  <c r="X16" i="16" s="1"/>
  <c r="W16" i="16"/>
  <c r="AC10" i="14"/>
  <c r="AC10" i="16" s="1"/>
  <c r="AB10" i="16"/>
  <c r="Y50" i="14"/>
  <c r="X10" i="14"/>
  <c r="X10" i="16" s="1"/>
  <c r="W10" i="16"/>
  <c r="G62" i="14"/>
  <c r="AA91" i="14"/>
  <c r="G66" i="14"/>
  <c r="AC16" i="14"/>
  <c r="AC16" i="16" s="1"/>
  <c r="AB16" i="16"/>
  <c r="G67" i="14"/>
  <c r="W90" i="14"/>
  <c r="X90" i="14" s="1"/>
  <c r="AB91" i="14"/>
  <c r="AC91" i="14" s="1"/>
  <c r="R91" i="14"/>
  <c r="S91" i="14" s="1"/>
  <c r="Q70" i="14"/>
  <c r="AA69" i="14"/>
  <c r="L92" i="14"/>
  <c r="O67" i="14"/>
  <c r="V69" i="14"/>
  <c r="AB90" i="14"/>
  <c r="AC90" i="14" s="1"/>
  <c r="AA64" i="14"/>
  <c r="O72" i="14"/>
  <c r="G65" i="14"/>
  <c r="R66" i="14"/>
  <c r="S66" i="14" s="1"/>
  <c r="Q72" i="14"/>
  <c r="AA66" i="14"/>
  <c r="H92" i="14"/>
  <c r="I92" i="14" s="1"/>
  <c r="J69" i="14"/>
  <c r="G71" i="14"/>
  <c r="L69" i="14"/>
  <c r="W63" i="14"/>
  <c r="X63" i="14" s="1"/>
  <c r="W92" i="14"/>
  <c r="X92" i="14" s="1"/>
  <c r="J61" i="14"/>
  <c r="Y66" i="14"/>
  <c r="G59" i="14"/>
  <c r="R62" i="14"/>
  <c r="S62" i="14" s="1"/>
  <c r="V64" i="14"/>
  <c r="AB60" i="14"/>
  <c r="AC60" i="14" s="1"/>
  <c r="AA65" i="14"/>
  <c r="T91" i="14"/>
  <c r="J60" i="14"/>
  <c r="M63" i="14"/>
  <c r="N63" i="14" s="1"/>
  <c r="AA61" i="14"/>
  <c r="H90" i="14"/>
  <c r="I90" i="14" s="1"/>
  <c r="M91" i="14"/>
  <c r="N91" i="14" s="1"/>
  <c r="Q91" i="14"/>
  <c r="J91" i="14"/>
  <c r="Y65" i="14"/>
  <c r="E48" i="14"/>
  <c r="T43" i="14"/>
  <c r="Y45" i="14"/>
  <c r="H63" i="14"/>
  <c r="I63" i="14" s="1"/>
  <c r="G68" i="14"/>
  <c r="L61" i="14"/>
  <c r="M65" i="14"/>
  <c r="N65" i="14" s="1"/>
  <c r="L70" i="14"/>
  <c r="R59" i="14"/>
  <c r="S59" i="14" s="1"/>
  <c r="W60" i="14"/>
  <c r="X60" i="14" s="1"/>
  <c r="V71" i="14"/>
  <c r="G91" i="14"/>
  <c r="R92" i="14"/>
  <c r="S92" i="14" s="1"/>
  <c r="V91" i="14"/>
  <c r="AB92" i="14"/>
  <c r="AC92" i="14" s="1"/>
  <c r="E68" i="14"/>
  <c r="J62" i="14"/>
  <c r="J70" i="14"/>
  <c r="T72" i="14"/>
  <c r="T44" i="14"/>
  <c r="G64" i="14"/>
  <c r="R60" i="14"/>
  <c r="S60" i="14" s="1"/>
  <c r="R64" i="14"/>
  <c r="S64" i="14" s="1"/>
  <c r="W72" i="14"/>
  <c r="X72" i="14" s="1"/>
  <c r="AA72" i="14"/>
  <c r="H91" i="14"/>
  <c r="I91" i="14" s="1"/>
  <c r="E72" i="14"/>
  <c r="J65" i="14"/>
  <c r="O68" i="14"/>
  <c r="Y64" i="14"/>
  <c r="T64" i="14"/>
  <c r="Q38" i="14"/>
  <c r="Q60" i="14"/>
  <c r="Q62" i="14"/>
  <c r="V63" i="14"/>
  <c r="V67" i="14"/>
  <c r="AA60" i="14"/>
  <c r="AB72" i="14"/>
  <c r="AC72" i="14" s="1"/>
  <c r="Q90" i="14"/>
  <c r="E90" i="14"/>
  <c r="T90" i="14"/>
  <c r="Y90" i="14"/>
  <c r="E63" i="14"/>
  <c r="O64" i="14"/>
  <c r="Y62" i="14"/>
  <c r="W44" i="14"/>
  <c r="X44" i="14" s="1"/>
  <c r="AB41" i="14"/>
  <c r="AC41" i="14" s="1"/>
  <c r="H65" i="14"/>
  <c r="I65" i="14" s="1"/>
  <c r="M59" i="14"/>
  <c r="N59" i="14" s="1"/>
  <c r="Q66" i="14"/>
  <c r="V61" i="14"/>
  <c r="AA68" i="14"/>
  <c r="G92" i="14"/>
  <c r="M90" i="14"/>
  <c r="N90" i="14" s="1"/>
  <c r="V92" i="14"/>
  <c r="Y92" i="14"/>
  <c r="L60" i="14"/>
  <c r="M72" i="14"/>
  <c r="N72" i="14" s="1"/>
  <c r="G33" i="14"/>
  <c r="E70" i="14"/>
  <c r="J72" i="14"/>
  <c r="H62" i="14"/>
  <c r="I62" i="14" s="1"/>
  <c r="T35" i="14"/>
  <c r="R29" i="14"/>
  <c r="S29" i="14" s="1"/>
  <c r="G61" i="14"/>
  <c r="H66" i="14"/>
  <c r="I66" i="14" s="1"/>
  <c r="G69" i="14"/>
  <c r="M64" i="14"/>
  <c r="N64" i="14" s="1"/>
  <c r="Q63" i="14"/>
  <c r="W62" i="14"/>
  <c r="X62" i="14" s="1"/>
  <c r="V65" i="14"/>
  <c r="V70" i="14"/>
  <c r="AA62" i="14"/>
  <c r="J68" i="14"/>
  <c r="T65" i="14"/>
  <c r="Y70" i="14"/>
  <c r="O33" i="14"/>
  <c r="L64" i="14"/>
  <c r="O63" i="14"/>
  <c r="L63" i="14"/>
  <c r="L67" i="14"/>
  <c r="L71" i="14"/>
  <c r="Q71" i="14"/>
  <c r="J87" i="14"/>
  <c r="L87" i="14"/>
  <c r="M87" i="14"/>
  <c r="N87" i="14" s="1"/>
  <c r="X94" i="14"/>
  <c r="X109" i="14"/>
  <c r="X111" i="14"/>
  <c r="X96" i="14"/>
  <c r="X119" i="14"/>
  <c r="X104" i="14"/>
  <c r="AC121" i="14"/>
  <c r="AC106" i="14"/>
  <c r="E36" i="14"/>
  <c r="G36" i="14"/>
  <c r="F85" i="14"/>
  <c r="E28" i="14"/>
  <c r="H28" i="14"/>
  <c r="I28" i="14" s="1"/>
  <c r="G28" i="14"/>
  <c r="J34" i="14"/>
  <c r="L34" i="14"/>
  <c r="K83" i="14"/>
  <c r="J26" i="14"/>
  <c r="L26" i="14"/>
  <c r="K75" i="14"/>
  <c r="O32" i="14"/>
  <c r="P81" i="14"/>
  <c r="Q32" i="14"/>
  <c r="T38" i="14"/>
  <c r="V38" i="14"/>
  <c r="U87" i="14"/>
  <c r="W38" i="14"/>
  <c r="X38" i="14" s="1"/>
  <c r="Y28" i="14"/>
  <c r="AA28" i="14"/>
  <c r="J116" i="14"/>
  <c r="J101" i="14"/>
  <c r="O110" i="14"/>
  <c r="O95" i="14"/>
  <c r="O118" i="14"/>
  <c r="O103" i="14"/>
  <c r="T112" i="14"/>
  <c r="T97" i="14"/>
  <c r="T120" i="14"/>
  <c r="T105" i="14"/>
  <c r="Y114" i="14"/>
  <c r="Y99" i="14"/>
  <c r="Y122" i="14"/>
  <c r="Y107" i="14"/>
  <c r="R43" i="14"/>
  <c r="S43" i="14" s="1"/>
  <c r="Q43" i="14"/>
  <c r="W45" i="14"/>
  <c r="X45" i="14" s="1"/>
  <c r="V45" i="14"/>
  <c r="AA51" i="14"/>
  <c r="V111" i="14"/>
  <c r="V96" i="14"/>
  <c r="V114" i="14"/>
  <c r="V99" i="14"/>
  <c r="W117" i="14"/>
  <c r="W102" i="14"/>
  <c r="W120" i="14"/>
  <c r="W105" i="14"/>
  <c r="AC94" i="14"/>
  <c r="AC109" i="14"/>
  <c r="AA113" i="14"/>
  <c r="AA98" i="14"/>
  <c r="AA116" i="14"/>
  <c r="AA101" i="14"/>
  <c r="AB119" i="14"/>
  <c r="AB104" i="14"/>
  <c r="AC23" i="14"/>
  <c r="AC23" i="16" s="1"/>
  <c r="AB122" i="14"/>
  <c r="AB107" i="14"/>
  <c r="F77" i="14"/>
  <c r="E35" i="14"/>
  <c r="F84" i="14"/>
  <c r="G35" i="14"/>
  <c r="E27" i="14"/>
  <c r="G27" i="14"/>
  <c r="F76" i="14"/>
  <c r="J33" i="14"/>
  <c r="K82" i="14"/>
  <c r="L82" i="14" s="1"/>
  <c r="L33" i="14"/>
  <c r="P74" i="14"/>
  <c r="Q25" i="14"/>
  <c r="O31" i="14"/>
  <c r="P80" i="14"/>
  <c r="R80" i="14" s="1"/>
  <c r="S80" i="14" s="1"/>
  <c r="T37" i="14"/>
  <c r="U86" i="14"/>
  <c r="Z74" i="14"/>
  <c r="AB25" i="14"/>
  <c r="AC25" i="14" s="1"/>
  <c r="Y31" i="14"/>
  <c r="Z80" i="14"/>
  <c r="AA31" i="14"/>
  <c r="AB31" i="14"/>
  <c r="AC31" i="14" s="1"/>
  <c r="J109" i="14"/>
  <c r="J94" i="14"/>
  <c r="J117" i="14"/>
  <c r="J102" i="14"/>
  <c r="O111" i="14"/>
  <c r="O96" i="14"/>
  <c r="T94" i="14"/>
  <c r="T109" i="14"/>
  <c r="T117" i="14"/>
  <c r="T102" i="14"/>
  <c r="Y115" i="14"/>
  <c r="Y100" i="14"/>
  <c r="E43" i="14"/>
  <c r="G50" i="14"/>
  <c r="E42" i="14"/>
  <c r="G42" i="14"/>
  <c r="AB40" i="14"/>
  <c r="AC40" i="14" s="1"/>
  <c r="AA40" i="14"/>
  <c r="V113" i="14"/>
  <c r="V98" i="14"/>
  <c r="V116" i="14"/>
  <c r="V101" i="14"/>
  <c r="V121" i="14"/>
  <c r="V106" i="14"/>
  <c r="AA110" i="14"/>
  <c r="AA95" i="14"/>
  <c r="AB113" i="14"/>
  <c r="AB98" i="14"/>
  <c r="AC17" i="14"/>
  <c r="AC17" i="16" s="1"/>
  <c r="AB116" i="14"/>
  <c r="AB101" i="14"/>
  <c r="R25" i="14"/>
  <c r="S25" i="14" s="1"/>
  <c r="R32" i="14"/>
  <c r="S32" i="14" s="1"/>
  <c r="AB28" i="14"/>
  <c r="AC28" i="14" s="1"/>
  <c r="AA43" i="14"/>
  <c r="V46" i="14"/>
  <c r="M26" i="14"/>
  <c r="N26" i="14" s="1"/>
  <c r="E38" i="14"/>
  <c r="F87" i="14"/>
  <c r="G38" i="14"/>
  <c r="H38" i="14"/>
  <c r="I38" i="14" s="1"/>
  <c r="E34" i="14"/>
  <c r="F83" i="14"/>
  <c r="G34" i="14"/>
  <c r="E30" i="14"/>
  <c r="F79" i="14"/>
  <c r="H30" i="14"/>
  <c r="I30" i="14" s="1"/>
  <c r="G30" i="14"/>
  <c r="E26" i="14"/>
  <c r="F75" i="14"/>
  <c r="H26" i="14"/>
  <c r="I26" i="14" s="1"/>
  <c r="J36" i="14"/>
  <c r="K85" i="14"/>
  <c r="L36" i="14"/>
  <c r="J32" i="14"/>
  <c r="K81" i="14"/>
  <c r="M32" i="14"/>
  <c r="N32" i="14" s="1"/>
  <c r="L32" i="14"/>
  <c r="J28" i="14"/>
  <c r="K77" i="14"/>
  <c r="L28" i="14"/>
  <c r="M28" i="14"/>
  <c r="N28" i="14" s="1"/>
  <c r="O38" i="14"/>
  <c r="P87" i="14"/>
  <c r="O34" i="14"/>
  <c r="P83" i="14"/>
  <c r="Q34" i="14"/>
  <c r="O30" i="14"/>
  <c r="P79" i="14"/>
  <c r="R30" i="14"/>
  <c r="S30" i="14" s="1"/>
  <c r="O26" i="14"/>
  <c r="P75" i="14"/>
  <c r="T36" i="14"/>
  <c r="U85" i="14"/>
  <c r="T32" i="14"/>
  <c r="U81" i="14"/>
  <c r="V32" i="14"/>
  <c r="T28" i="14"/>
  <c r="U77" i="14"/>
  <c r="W28" i="14"/>
  <c r="X28" i="14" s="1"/>
  <c r="Y38" i="14"/>
  <c r="Z87" i="14"/>
  <c r="AA38" i="14"/>
  <c r="Y34" i="14"/>
  <c r="Z83" i="14"/>
  <c r="AA34" i="14"/>
  <c r="Y30" i="14"/>
  <c r="Z79" i="14"/>
  <c r="AB30" i="14"/>
  <c r="AC30" i="14" s="1"/>
  <c r="Y26" i="14"/>
  <c r="Z75" i="14"/>
  <c r="AA26" i="14"/>
  <c r="O25" i="14"/>
  <c r="J110" i="14"/>
  <c r="J95" i="14"/>
  <c r="J114" i="14"/>
  <c r="J99" i="14"/>
  <c r="J118" i="14"/>
  <c r="J103" i="14"/>
  <c r="J122" i="14"/>
  <c r="J107" i="14"/>
  <c r="O112" i="14"/>
  <c r="O97" i="14"/>
  <c r="O116" i="14"/>
  <c r="O101" i="14"/>
  <c r="O120" i="14"/>
  <c r="O105" i="14"/>
  <c r="T95" i="14"/>
  <c r="T110" i="14"/>
  <c r="T114" i="14"/>
  <c r="T99" i="14"/>
  <c r="T118" i="14"/>
  <c r="T103" i="14"/>
  <c r="T122" i="14"/>
  <c r="T107" i="14"/>
  <c r="Y112" i="14"/>
  <c r="Y97" i="14"/>
  <c r="Y116" i="14"/>
  <c r="Y101" i="14"/>
  <c r="Y120" i="14"/>
  <c r="Y105" i="14"/>
  <c r="O43" i="14"/>
  <c r="O47" i="14"/>
  <c r="T45" i="14"/>
  <c r="Y43" i="14"/>
  <c r="Y51" i="14"/>
  <c r="E50" i="14"/>
  <c r="E53" i="14"/>
  <c r="H53" i="14"/>
  <c r="I53" i="14" s="1"/>
  <c r="E49" i="14"/>
  <c r="G49" i="14"/>
  <c r="E45" i="14"/>
  <c r="H45" i="14"/>
  <c r="I45" i="14" s="1"/>
  <c r="E41" i="14"/>
  <c r="G41" i="14"/>
  <c r="H41" i="14"/>
  <c r="I41" i="14" s="1"/>
  <c r="Q45" i="14"/>
  <c r="R45" i="14"/>
  <c r="S45" i="14" s="1"/>
  <c r="Q53" i="14"/>
  <c r="R53" i="14"/>
  <c r="S53" i="14" s="1"/>
  <c r="V47" i="14"/>
  <c r="W47" i="14"/>
  <c r="X47" i="14" s="1"/>
  <c r="AA49" i="14"/>
  <c r="AA53" i="14"/>
  <c r="AB53" i="14"/>
  <c r="AC53" i="14" s="1"/>
  <c r="V110" i="14"/>
  <c r="V95" i="14"/>
  <c r="W113" i="14"/>
  <c r="W98" i="14"/>
  <c r="V115" i="14"/>
  <c r="V100" i="14"/>
  <c r="X17" i="14"/>
  <c r="X17" i="16" s="1"/>
  <c r="W116" i="14"/>
  <c r="W101" i="14"/>
  <c r="V118" i="14"/>
  <c r="V103" i="14"/>
  <c r="W121" i="14"/>
  <c r="W106" i="14"/>
  <c r="AA109" i="14"/>
  <c r="AA94" i="14"/>
  <c r="AC11" i="14"/>
  <c r="AC11" i="16" s="1"/>
  <c r="AB95" i="14"/>
  <c r="AB110" i="14"/>
  <c r="AA112" i="14"/>
  <c r="AA97" i="14"/>
  <c r="AC14" i="14"/>
  <c r="AC14" i="16" s="1"/>
  <c r="AB115" i="14"/>
  <c r="AB100" i="14"/>
  <c r="AA117" i="14"/>
  <c r="AA102" i="14"/>
  <c r="AB118" i="14"/>
  <c r="AB103" i="14"/>
  <c r="AA120" i="14"/>
  <c r="AA105" i="14"/>
  <c r="Q26" i="14"/>
  <c r="Q31" i="14"/>
  <c r="Q33" i="14"/>
  <c r="V26" i="14"/>
  <c r="W32" i="14"/>
  <c r="X32" i="14" s="1"/>
  <c r="AA30" i="14"/>
  <c r="AA45" i="14"/>
  <c r="AA52" i="14"/>
  <c r="G40" i="14"/>
  <c r="H46" i="14"/>
  <c r="I46" i="14" s="1"/>
  <c r="G53" i="14"/>
  <c r="U75" i="14"/>
  <c r="E32" i="14"/>
  <c r="H32" i="14"/>
  <c r="I32" i="14" s="1"/>
  <c r="G32" i="14"/>
  <c r="F81" i="14"/>
  <c r="J38" i="14"/>
  <c r="L38" i="14"/>
  <c r="M38" i="14"/>
  <c r="N38" i="14" s="1"/>
  <c r="J30" i="14"/>
  <c r="M30" i="14"/>
  <c r="N30" i="14" s="1"/>
  <c r="K79" i="14"/>
  <c r="L30" i="14"/>
  <c r="O36" i="14"/>
  <c r="P85" i="14"/>
  <c r="O28" i="14"/>
  <c r="P77" i="14"/>
  <c r="R28" i="14"/>
  <c r="S28" i="14" s="1"/>
  <c r="T34" i="14"/>
  <c r="U83" i="14"/>
  <c r="T30" i="14"/>
  <c r="V30" i="14"/>
  <c r="U79" i="14"/>
  <c r="W30" i="14"/>
  <c r="X30" i="14" s="1"/>
  <c r="Y36" i="14"/>
  <c r="Z85" i="14"/>
  <c r="AA36" i="14"/>
  <c r="Y32" i="14"/>
  <c r="AB32" i="14"/>
  <c r="AC32" i="14" s="1"/>
  <c r="Z81" i="14"/>
  <c r="AA32" i="14"/>
  <c r="J112" i="14"/>
  <c r="J97" i="14"/>
  <c r="J120" i="14"/>
  <c r="J105" i="14"/>
  <c r="O114" i="14"/>
  <c r="O99" i="14"/>
  <c r="O122" i="14"/>
  <c r="O107" i="14"/>
  <c r="T116" i="14"/>
  <c r="T101" i="14"/>
  <c r="Y95" i="14"/>
  <c r="Y110" i="14"/>
  <c r="Y118" i="14"/>
  <c r="Y103" i="14"/>
  <c r="E51" i="14"/>
  <c r="G51" i="14"/>
  <c r="H47" i="14"/>
  <c r="I47" i="14" s="1"/>
  <c r="G47" i="14"/>
  <c r="W53" i="14"/>
  <c r="X53" i="14" s="1"/>
  <c r="V53" i="14"/>
  <c r="AB47" i="14"/>
  <c r="AC47" i="14" s="1"/>
  <c r="AA47" i="14"/>
  <c r="W109" i="14"/>
  <c r="W94" i="14"/>
  <c r="X13" i="14"/>
  <c r="X13" i="16" s="1"/>
  <c r="W112" i="14"/>
  <c r="W97" i="14"/>
  <c r="X100" i="14"/>
  <c r="V119" i="14"/>
  <c r="V104" i="14"/>
  <c r="V122" i="14"/>
  <c r="V107" i="14"/>
  <c r="AB111" i="14"/>
  <c r="AB96" i="14"/>
  <c r="AC15" i="14"/>
  <c r="AC15" i="16" s="1"/>
  <c r="AB114" i="14"/>
  <c r="AB99" i="14"/>
  <c r="AC117" i="14"/>
  <c r="AC102" i="14"/>
  <c r="AA121" i="14"/>
  <c r="AA106" i="14"/>
  <c r="V34" i="14"/>
  <c r="H43" i="14"/>
  <c r="I43" i="14" s="1"/>
  <c r="G25" i="14"/>
  <c r="F74" i="14"/>
  <c r="H25" i="14"/>
  <c r="I25" i="14" s="1"/>
  <c r="E31" i="14"/>
  <c r="F80" i="14"/>
  <c r="G31" i="14"/>
  <c r="H31" i="14"/>
  <c r="I31" i="14" s="1"/>
  <c r="J37" i="14"/>
  <c r="K86" i="14"/>
  <c r="L37" i="14"/>
  <c r="J29" i="14"/>
  <c r="L29" i="14"/>
  <c r="K78" i="14"/>
  <c r="M78" i="14" s="1"/>
  <c r="N78" i="14" s="1"/>
  <c r="M29" i="14"/>
  <c r="N29" i="14" s="1"/>
  <c r="O35" i="14"/>
  <c r="P84" i="14"/>
  <c r="O27" i="14"/>
  <c r="P76" i="14"/>
  <c r="Q27" i="14"/>
  <c r="T33" i="14"/>
  <c r="U82" i="14"/>
  <c r="V33" i="14"/>
  <c r="T29" i="14"/>
  <c r="U78" i="14"/>
  <c r="Y35" i="14"/>
  <c r="Z84" i="14"/>
  <c r="Y27" i="14"/>
  <c r="Z76" i="14"/>
  <c r="AA27" i="14"/>
  <c r="Y25" i="14"/>
  <c r="J113" i="14"/>
  <c r="J98" i="14"/>
  <c r="J121" i="14"/>
  <c r="J106" i="14"/>
  <c r="O115" i="14"/>
  <c r="O100" i="14"/>
  <c r="O119" i="14"/>
  <c r="O104" i="14"/>
  <c r="T113" i="14"/>
  <c r="T98" i="14"/>
  <c r="T121" i="14"/>
  <c r="T106" i="14"/>
  <c r="Y111" i="14"/>
  <c r="Y96" i="14"/>
  <c r="Y119" i="14"/>
  <c r="Y104" i="14"/>
  <c r="AA44" i="14"/>
  <c r="AB44" i="14"/>
  <c r="AC44" i="14" s="1"/>
  <c r="W111" i="14"/>
  <c r="W96" i="14"/>
  <c r="X15" i="14"/>
  <c r="X15" i="16" s="1"/>
  <c r="W114" i="14"/>
  <c r="W99" i="14"/>
  <c r="W119" i="14"/>
  <c r="W104" i="14"/>
  <c r="X23" i="14"/>
  <c r="X23" i="16" s="1"/>
  <c r="W122" i="14"/>
  <c r="W107" i="14"/>
  <c r="AA115" i="14"/>
  <c r="AA100" i="14"/>
  <c r="AA118" i="14"/>
  <c r="AA103" i="14"/>
  <c r="AB121" i="14"/>
  <c r="AB106" i="14"/>
  <c r="R47" i="14"/>
  <c r="S47" i="14" s="1"/>
  <c r="G37" i="14"/>
  <c r="F86" i="14"/>
  <c r="F82" i="14"/>
  <c r="F78" i="14"/>
  <c r="G29" i="14"/>
  <c r="H29" i="14"/>
  <c r="I29" i="14" s="1"/>
  <c r="J25" i="14"/>
  <c r="M25" i="14"/>
  <c r="N25" i="14" s="1"/>
  <c r="L25" i="14"/>
  <c r="K74" i="14"/>
  <c r="K84" i="14"/>
  <c r="L35" i="14"/>
  <c r="L31" i="14"/>
  <c r="K80" i="14"/>
  <c r="M31" i="14"/>
  <c r="N31" i="14" s="1"/>
  <c r="K76" i="14"/>
  <c r="L27" i="14"/>
  <c r="P86" i="14"/>
  <c r="Q37" i="14"/>
  <c r="Q82" i="14"/>
  <c r="O82" i="14"/>
  <c r="R78" i="14"/>
  <c r="S78" i="14" s="1"/>
  <c r="O78" i="14"/>
  <c r="Q78" i="14"/>
  <c r="T25" i="14"/>
  <c r="U74" i="14"/>
  <c r="V25" i="14"/>
  <c r="W25" i="14"/>
  <c r="X25" i="14" s="1"/>
  <c r="U84" i="14"/>
  <c r="V35" i="14"/>
  <c r="U80" i="14"/>
  <c r="W31" i="14"/>
  <c r="X31" i="14" s="1"/>
  <c r="U76" i="14"/>
  <c r="V27" i="14"/>
  <c r="Z86" i="14"/>
  <c r="AA37" i="14"/>
  <c r="Z82" i="14"/>
  <c r="Z78" i="14"/>
  <c r="AA29" i="14"/>
  <c r="AB29" i="14"/>
  <c r="AC29" i="14" s="1"/>
  <c r="E25" i="14"/>
  <c r="J27" i="14"/>
  <c r="O29" i="14"/>
  <c r="T31" i="14"/>
  <c r="Y33" i="14"/>
  <c r="J111" i="14"/>
  <c r="J96" i="14"/>
  <c r="J115" i="14"/>
  <c r="J100" i="14"/>
  <c r="J119" i="14"/>
  <c r="J104" i="14"/>
  <c r="O109" i="14"/>
  <c r="O94" i="14"/>
  <c r="O113" i="14"/>
  <c r="O98" i="14"/>
  <c r="O117" i="14"/>
  <c r="O102" i="14"/>
  <c r="O121" i="14"/>
  <c r="O106" i="14"/>
  <c r="T111" i="14"/>
  <c r="T96" i="14"/>
  <c r="T115" i="14"/>
  <c r="T100" i="14"/>
  <c r="T119" i="14"/>
  <c r="T104" i="14"/>
  <c r="Y94" i="14"/>
  <c r="Y109" i="14"/>
  <c r="Y113" i="14"/>
  <c r="Y98" i="14"/>
  <c r="Y117" i="14"/>
  <c r="Y102" i="14"/>
  <c r="Y121" i="14"/>
  <c r="Y106" i="14"/>
  <c r="O44" i="14"/>
  <c r="T46" i="14"/>
  <c r="Y40" i="14"/>
  <c r="Y44" i="14"/>
  <c r="Y48" i="14"/>
  <c r="Y52" i="14"/>
  <c r="E46" i="14"/>
  <c r="G52" i="14"/>
  <c r="G44" i="14"/>
  <c r="H44" i="14"/>
  <c r="I44" i="14" s="1"/>
  <c r="R46" i="14"/>
  <c r="S46" i="14" s="1"/>
  <c r="Q46" i="14"/>
  <c r="AA42" i="14"/>
  <c r="AA46" i="14"/>
  <c r="AB46" i="14"/>
  <c r="AC46" i="14" s="1"/>
  <c r="V109" i="14"/>
  <c r="V94" i="14"/>
  <c r="X11" i="14"/>
  <c r="X11" i="16" s="1"/>
  <c r="W110" i="14"/>
  <c r="W95" i="14"/>
  <c r="V112" i="14"/>
  <c r="V97" i="14"/>
  <c r="X113" i="14"/>
  <c r="X98" i="14"/>
  <c r="W115" i="14"/>
  <c r="W100" i="14"/>
  <c r="V117" i="14"/>
  <c r="V102" i="14"/>
  <c r="W118" i="14"/>
  <c r="W103" i="14"/>
  <c r="V120" i="14"/>
  <c r="V105" i="14"/>
  <c r="X121" i="14"/>
  <c r="X106" i="14"/>
  <c r="AB94" i="14"/>
  <c r="AB109" i="14"/>
  <c r="AA111" i="14"/>
  <c r="AA96" i="14"/>
  <c r="AC13" i="14"/>
  <c r="AC13" i="16" s="1"/>
  <c r="AB112" i="14"/>
  <c r="AB97" i="14"/>
  <c r="AA114" i="14"/>
  <c r="AA99" i="14"/>
  <c r="AC115" i="14"/>
  <c r="AC100" i="14"/>
  <c r="AB117" i="14"/>
  <c r="AB102" i="14"/>
  <c r="AA119" i="14"/>
  <c r="AA104" i="14"/>
  <c r="AB120" i="14"/>
  <c r="AB105" i="14"/>
  <c r="AA122" i="14"/>
  <c r="AA107" i="14"/>
  <c r="R26" i="14"/>
  <c r="S26" i="14" s="1"/>
  <c r="Q29" i="14"/>
  <c r="R31" i="14"/>
  <c r="S31" i="14" s="1"/>
  <c r="W26" i="14"/>
  <c r="X26" i="14" s="1"/>
  <c r="W29" i="14"/>
  <c r="X29" i="14" s="1"/>
  <c r="V36" i="14"/>
  <c r="AA25" i="14"/>
  <c r="AB38" i="14"/>
  <c r="AC38" i="14" s="1"/>
  <c r="Q44" i="14"/>
  <c r="V43" i="14"/>
  <c r="G48" i="14"/>
  <c r="G26" i="14"/>
  <c r="Z77" i="14"/>
  <c r="E59" i="14"/>
  <c r="T66" i="14"/>
  <c r="R90" i="14"/>
  <c r="S90" i="14" s="1"/>
  <c r="Q92" i="14"/>
  <c r="L90" i="14"/>
  <c r="M92" i="14"/>
  <c r="N92" i="14" s="1"/>
  <c r="G89" i="14"/>
  <c r="Y80" i="14"/>
  <c r="Y84" i="14"/>
  <c r="O76" i="14"/>
  <c r="L75" i="14"/>
  <c r="L83" i="14"/>
  <c r="L74" i="14"/>
  <c r="H74" i="14"/>
  <c r="I74" i="14" s="1"/>
  <c r="AB63" i="14"/>
  <c r="AC63" i="14" s="1"/>
  <c r="AA67" i="14"/>
  <c r="Y67" i="14"/>
  <c r="Y71" i="14"/>
  <c r="AA71" i="14"/>
  <c r="V60" i="14"/>
  <c r="V62" i="14"/>
  <c r="T68" i="14"/>
  <c r="J59" i="14"/>
  <c r="B26" i="14"/>
  <c r="C26" i="14"/>
  <c r="D26" i="14"/>
  <c r="B27" i="14"/>
  <c r="C27" i="14"/>
  <c r="D27" i="14"/>
  <c r="B28" i="14"/>
  <c r="C28" i="14"/>
  <c r="D28" i="14"/>
  <c r="B29" i="14"/>
  <c r="C29" i="14"/>
  <c r="D29" i="14"/>
  <c r="B30" i="14"/>
  <c r="C30" i="14"/>
  <c r="D30" i="14"/>
  <c r="B31" i="14"/>
  <c r="C31" i="14"/>
  <c r="D31" i="14"/>
  <c r="B32" i="14"/>
  <c r="C32" i="14"/>
  <c r="D32" i="14"/>
  <c r="B33" i="14"/>
  <c r="C33" i="14"/>
  <c r="D33" i="14"/>
  <c r="B34" i="14"/>
  <c r="C34" i="14"/>
  <c r="D34" i="14"/>
  <c r="B35" i="14"/>
  <c r="C35" i="14"/>
  <c r="D35" i="14"/>
  <c r="B36" i="14"/>
  <c r="C36" i="14"/>
  <c r="D36" i="14"/>
  <c r="B37" i="14"/>
  <c r="C37" i="14"/>
  <c r="D37" i="14"/>
  <c r="B38" i="14"/>
  <c r="C38" i="14"/>
  <c r="D38" i="14"/>
  <c r="D25" i="14"/>
  <c r="C25" i="14"/>
  <c r="B25" i="14"/>
  <c r="X115" i="14" l="1"/>
  <c r="Q84" i="14"/>
  <c r="Y78" i="14"/>
  <c r="AB78" i="14"/>
  <c r="AC78" i="14" s="1"/>
  <c r="AA78" i="14"/>
  <c r="O86" i="14"/>
  <c r="Q86" i="14"/>
  <c r="Y76" i="14"/>
  <c r="X118" i="14"/>
  <c r="X103" i="14"/>
  <c r="Y86" i="14"/>
  <c r="AA86" i="14"/>
  <c r="W80" i="14"/>
  <c r="X80" i="14" s="1"/>
  <c r="T80" i="14"/>
  <c r="V80" i="14"/>
  <c r="M80" i="14"/>
  <c r="N80" i="14" s="1"/>
  <c r="J80" i="14"/>
  <c r="L80" i="14"/>
  <c r="L84" i="14"/>
  <c r="J84" i="14"/>
  <c r="E82" i="14"/>
  <c r="G82" i="14"/>
  <c r="X117" i="14"/>
  <c r="X102" i="14"/>
  <c r="T78" i="14"/>
  <c r="V78" i="14"/>
  <c r="W78" i="14"/>
  <c r="X78" i="14" s="1"/>
  <c r="T82" i="14"/>
  <c r="V82" i="14"/>
  <c r="AA81" i="14"/>
  <c r="Y81" i="14"/>
  <c r="AB81" i="14"/>
  <c r="AC81" i="14" s="1"/>
  <c r="T79" i="14"/>
  <c r="W79" i="14"/>
  <c r="X79" i="14" s="1"/>
  <c r="V79" i="14"/>
  <c r="O85" i="14"/>
  <c r="Q85" i="14"/>
  <c r="X116" i="14"/>
  <c r="X101" i="14"/>
  <c r="AB87" i="14"/>
  <c r="AC87" i="14" s="1"/>
  <c r="AA87" i="14"/>
  <c r="Y87" i="14"/>
  <c r="O80" i="14"/>
  <c r="Q80" i="14"/>
  <c r="E76" i="14"/>
  <c r="G76" i="14"/>
  <c r="AC120" i="14"/>
  <c r="AC105" i="14"/>
  <c r="E78" i="14"/>
  <c r="H78" i="14"/>
  <c r="I78" i="14" s="1"/>
  <c r="G78" i="14"/>
  <c r="O84" i="14"/>
  <c r="AA76" i="14"/>
  <c r="AA84" i="14"/>
  <c r="AB77" i="14"/>
  <c r="AC77" i="14" s="1"/>
  <c r="Y77" i="14"/>
  <c r="AA77" i="14"/>
  <c r="AC112" i="14"/>
  <c r="AC97" i="14"/>
  <c r="Y82" i="14"/>
  <c r="AA82" i="14"/>
  <c r="T74" i="14"/>
  <c r="V74" i="14"/>
  <c r="W74" i="14"/>
  <c r="X74" i="14" s="1"/>
  <c r="J76" i="14"/>
  <c r="L76" i="14"/>
  <c r="J74" i="14"/>
  <c r="M74" i="14"/>
  <c r="N74" i="14" s="1"/>
  <c r="X122" i="14"/>
  <c r="X107" i="14"/>
  <c r="J78" i="14"/>
  <c r="L78" i="14"/>
  <c r="J86" i="14"/>
  <c r="L86" i="14"/>
  <c r="E74" i="14"/>
  <c r="G74" i="14"/>
  <c r="Y85" i="14"/>
  <c r="AA85" i="14"/>
  <c r="G81" i="14"/>
  <c r="E81" i="14"/>
  <c r="H81" i="14"/>
  <c r="I81" i="14" s="1"/>
  <c r="W75" i="14"/>
  <c r="X75" i="14" s="1"/>
  <c r="V75" i="14"/>
  <c r="T75" i="14"/>
  <c r="AC118" i="14"/>
  <c r="AC103" i="14"/>
  <c r="Y79" i="14"/>
  <c r="AA79" i="14"/>
  <c r="AB79" i="14"/>
  <c r="AC79" i="14" s="1"/>
  <c r="AA83" i="14"/>
  <c r="Y83" i="14"/>
  <c r="V85" i="14"/>
  <c r="T85" i="14"/>
  <c r="O83" i="14"/>
  <c r="Q83" i="14"/>
  <c r="AC116" i="14"/>
  <c r="AC101" i="14"/>
  <c r="Y74" i="14"/>
  <c r="AB74" i="14"/>
  <c r="AC74" i="14" s="1"/>
  <c r="AA74" i="14"/>
  <c r="J82" i="14"/>
  <c r="E84" i="14"/>
  <c r="G84" i="14"/>
  <c r="X120" i="14"/>
  <c r="X105" i="14"/>
  <c r="T87" i="14"/>
  <c r="V87" i="14"/>
  <c r="W87" i="14"/>
  <c r="X87" i="14" s="1"/>
  <c r="Q81" i="14"/>
  <c r="O81" i="14"/>
  <c r="R81" i="14"/>
  <c r="S81" i="14" s="1"/>
  <c r="G85" i="14"/>
  <c r="E85" i="14"/>
  <c r="T76" i="14"/>
  <c r="V76" i="14"/>
  <c r="V84" i="14"/>
  <c r="T84" i="14"/>
  <c r="E86" i="14"/>
  <c r="G86" i="14"/>
  <c r="AC111" i="14"/>
  <c r="AC96" i="14"/>
  <c r="H80" i="14"/>
  <c r="I80" i="14" s="1"/>
  <c r="G80" i="14"/>
  <c r="E80" i="14"/>
  <c r="X112" i="14"/>
  <c r="X97" i="14"/>
  <c r="Q77" i="14"/>
  <c r="R77" i="14"/>
  <c r="S77" i="14" s="1"/>
  <c r="O77" i="14"/>
  <c r="AC113" i="14"/>
  <c r="AC98" i="14"/>
  <c r="Y75" i="14"/>
  <c r="AA75" i="14"/>
  <c r="AB75" i="14"/>
  <c r="AC75" i="14" s="1"/>
  <c r="V81" i="14"/>
  <c r="T81" i="14"/>
  <c r="W81" i="14"/>
  <c r="X81" i="14" s="1"/>
  <c r="O79" i="14"/>
  <c r="Q79" i="14"/>
  <c r="R79" i="14"/>
  <c r="S79" i="14" s="1"/>
  <c r="G75" i="14"/>
  <c r="E75" i="14"/>
  <c r="H75" i="14"/>
  <c r="I75" i="14" s="1"/>
  <c r="G79" i="14"/>
  <c r="E79" i="14"/>
  <c r="H79" i="14"/>
  <c r="I79" i="14" s="1"/>
  <c r="G83" i="14"/>
  <c r="E83" i="14"/>
  <c r="G87" i="14"/>
  <c r="E87" i="14"/>
  <c r="H87" i="14"/>
  <c r="I87" i="14" s="1"/>
  <c r="AC119" i="14"/>
  <c r="AC104" i="14"/>
  <c r="AA80" i="14"/>
  <c r="AB80" i="14"/>
  <c r="AC80" i="14" s="1"/>
  <c r="T86" i="14"/>
  <c r="V86" i="14"/>
  <c r="AC122" i="14"/>
  <c r="AC107" i="14"/>
  <c r="J83" i="14"/>
  <c r="X95" i="14"/>
  <c r="X110" i="14"/>
  <c r="X114" i="14"/>
  <c r="X99" i="14"/>
  <c r="Q76" i="14"/>
  <c r="AC114" i="14"/>
  <c r="AC99" i="14"/>
  <c r="T83" i="14"/>
  <c r="V83" i="14"/>
  <c r="L79" i="14"/>
  <c r="J79" i="14"/>
  <c r="M79" i="14"/>
  <c r="N79" i="14" s="1"/>
  <c r="AC95" i="14"/>
  <c r="AC110" i="14"/>
  <c r="T77" i="14"/>
  <c r="W77" i="14"/>
  <c r="X77" i="14" s="1"/>
  <c r="V77" i="14"/>
  <c r="O75" i="14"/>
  <c r="Q75" i="14"/>
  <c r="R75" i="14"/>
  <c r="S75" i="14" s="1"/>
  <c r="R87" i="14"/>
  <c r="S87" i="14" s="1"/>
  <c r="Q87" i="14"/>
  <c r="O87" i="14"/>
  <c r="J77" i="14"/>
  <c r="L77" i="14"/>
  <c r="M77" i="14"/>
  <c r="N77" i="14" s="1"/>
  <c r="J81" i="14"/>
  <c r="L81" i="14"/>
  <c r="M81" i="14"/>
  <c r="N81" i="14" s="1"/>
  <c r="L85" i="14"/>
  <c r="J85" i="14"/>
  <c r="O74" i="14"/>
  <c r="R74" i="14"/>
  <c r="S74" i="14" s="1"/>
  <c r="Q74" i="14"/>
  <c r="G77" i="14"/>
  <c r="E77" i="14"/>
  <c r="H77" i="14"/>
  <c r="I77" i="14" s="1"/>
  <c r="M75" i="14"/>
  <c r="N75" i="14" s="1"/>
  <c r="J75" i="14"/>
  <c r="W57" i="14"/>
  <c r="X57" i="14" s="1"/>
  <c r="V57" i="14"/>
  <c r="R57" i="14"/>
  <c r="S57" i="14" s="1"/>
  <c r="Q57" i="14"/>
  <c r="M43" i="14"/>
  <c r="N43" i="14" s="1"/>
  <c r="M46" i="14"/>
  <c r="N46" i="14" s="1"/>
  <c r="M47" i="14"/>
  <c r="N47" i="14" s="1"/>
  <c r="M54" i="14"/>
  <c r="N54" i="14" s="1"/>
  <c r="M55" i="14"/>
  <c r="N55" i="14" s="1"/>
  <c r="M56" i="14"/>
  <c r="N56" i="14" s="1"/>
  <c r="M57" i="14"/>
  <c r="N57" i="14" s="1"/>
  <c r="L42" i="14"/>
  <c r="L46" i="14"/>
  <c r="L50" i="14"/>
  <c r="L54" i="14"/>
  <c r="L55" i="14"/>
  <c r="L56" i="14"/>
  <c r="L57" i="14"/>
  <c r="M44" i="14"/>
  <c r="N44" i="14" s="1"/>
  <c r="L40" i="14"/>
  <c r="M40" i="14"/>
  <c r="N40" i="14" s="1"/>
  <c r="H54" i="14"/>
  <c r="I54" i="14" s="1"/>
  <c r="H55" i="14"/>
  <c r="I55" i="14" s="1"/>
  <c r="H56" i="14"/>
  <c r="I56" i="14" s="1"/>
  <c r="H57" i="14"/>
  <c r="I57" i="14" s="1"/>
  <c r="G54" i="14"/>
  <c r="G55" i="14"/>
  <c r="G56" i="14"/>
  <c r="G57" i="14"/>
  <c r="E54" i="14"/>
  <c r="E55" i="14"/>
  <c r="E56" i="14"/>
  <c r="E57" i="14"/>
  <c r="B41" i="14"/>
  <c r="C41" i="14"/>
  <c r="D41" i="14"/>
  <c r="B42" i="14"/>
  <c r="C42" i="14"/>
  <c r="D42" i="14"/>
  <c r="B43" i="14"/>
  <c r="C43" i="14"/>
  <c r="D43" i="14"/>
  <c r="B44" i="14"/>
  <c r="C44" i="14"/>
  <c r="D44" i="14"/>
  <c r="B45" i="14"/>
  <c r="C45" i="14"/>
  <c r="D45" i="14"/>
  <c r="B46" i="14"/>
  <c r="C46" i="14"/>
  <c r="D46" i="14"/>
  <c r="B47" i="14"/>
  <c r="C47" i="14"/>
  <c r="D47" i="14"/>
  <c r="B48" i="14"/>
  <c r="C48" i="14"/>
  <c r="D48" i="14"/>
  <c r="B49" i="14"/>
  <c r="C49" i="14"/>
  <c r="D49" i="14"/>
  <c r="B50" i="14"/>
  <c r="C50" i="14"/>
  <c r="D50" i="14"/>
  <c r="B51" i="14"/>
  <c r="C51" i="14"/>
  <c r="D51" i="14"/>
  <c r="B52" i="14"/>
  <c r="C52" i="14"/>
  <c r="D52" i="14"/>
  <c r="B53" i="14"/>
  <c r="C53" i="14"/>
  <c r="D53" i="14"/>
  <c r="D40" i="14"/>
  <c r="C40" i="14"/>
  <c r="B40" i="14"/>
  <c r="R11" i="14"/>
  <c r="R11" i="16" s="1"/>
  <c r="R13" i="14"/>
  <c r="R13" i="16" s="1"/>
  <c r="R14" i="14"/>
  <c r="R14" i="16" s="1"/>
  <c r="R15" i="14"/>
  <c r="R15" i="16" s="1"/>
  <c r="R16" i="14"/>
  <c r="R16" i="16" s="1"/>
  <c r="R17" i="14"/>
  <c r="R17" i="16" s="1"/>
  <c r="R23" i="14"/>
  <c r="R23" i="16" s="1"/>
  <c r="Q11" i="14"/>
  <c r="Q11" i="16" s="1"/>
  <c r="Q12" i="14"/>
  <c r="Q12" i="16" s="1"/>
  <c r="Q13" i="14"/>
  <c r="Q13" i="16" s="1"/>
  <c r="Q14" i="14"/>
  <c r="Q14" i="16" s="1"/>
  <c r="Q15" i="14"/>
  <c r="Q15" i="16" s="1"/>
  <c r="Q16" i="14"/>
  <c r="Q16" i="16" s="1"/>
  <c r="Q17" i="14"/>
  <c r="Q17" i="16" s="1"/>
  <c r="Q18" i="14"/>
  <c r="Q18" i="16" s="1"/>
  <c r="Q19" i="14"/>
  <c r="Q19" i="16" s="1"/>
  <c r="Q20" i="14"/>
  <c r="Q20" i="16" s="1"/>
  <c r="Q21" i="14"/>
  <c r="Q21" i="16" s="1"/>
  <c r="Q22" i="14"/>
  <c r="Q22" i="16" s="1"/>
  <c r="Q23" i="14"/>
  <c r="Q23" i="16" s="1"/>
  <c r="M11" i="14"/>
  <c r="M11" i="16" s="1"/>
  <c r="M13" i="14"/>
  <c r="M13" i="16" s="1"/>
  <c r="M14" i="14"/>
  <c r="M14" i="16" s="1"/>
  <c r="M15" i="14"/>
  <c r="M15" i="16" s="1"/>
  <c r="M16" i="14"/>
  <c r="M16" i="16" s="1"/>
  <c r="M17" i="14"/>
  <c r="M17" i="16" s="1"/>
  <c r="M23" i="14"/>
  <c r="M23" i="16" s="1"/>
  <c r="L11" i="14"/>
  <c r="L11" i="16" s="1"/>
  <c r="L12" i="14"/>
  <c r="L12" i="16" s="1"/>
  <c r="L13" i="14"/>
  <c r="L13" i="16" s="1"/>
  <c r="L14" i="14"/>
  <c r="L14" i="16" s="1"/>
  <c r="L15" i="14"/>
  <c r="L15" i="16" s="1"/>
  <c r="L16" i="14"/>
  <c r="L16" i="16" s="1"/>
  <c r="L17" i="14"/>
  <c r="L17" i="16" s="1"/>
  <c r="L18" i="14"/>
  <c r="L18" i="16" s="1"/>
  <c r="L19" i="14"/>
  <c r="L19" i="16" s="1"/>
  <c r="L20" i="14"/>
  <c r="L20" i="16" s="1"/>
  <c r="L21" i="14"/>
  <c r="L21" i="16" s="1"/>
  <c r="L22" i="14"/>
  <c r="L22" i="16" s="1"/>
  <c r="L23" i="14"/>
  <c r="L23" i="16" s="1"/>
  <c r="H11" i="14"/>
  <c r="H11" i="16" s="1"/>
  <c r="H13" i="14"/>
  <c r="H13" i="16" s="1"/>
  <c r="H14" i="14"/>
  <c r="H14" i="16" s="1"/>
  <c r="H15" i="14"/>
  <c r="H15" i="16" s="1"/>
  <c r="H16" i="14"/>
  <c r="H16" i="16" s="1"/>
  <c r="H17" i="14"/>
  <c r="H17" i="16" s="1"/>
  <c r="H23" i="14"/>
  <c r="H23" i="16" s="1"/>
  <c r="R10" i="14"/>
  <c r="R10" i="16" s="1"/>
  <c r="M10" i="14"/>
  <c r="M10" i="16" s="1"/>
  <c r="H10" i="14"/>
  <c r="H10" i="16" s="1"/>
  <c r="Q10" i="14"/>
  <c r="Q10" i="16" s="1"/>
  <c r="L10" i="14"/>
  <c r="L10" i="16" s="1"/>
  <c r="G11" i="14"/>
  <c r="G11" i="16" s="1"/>
  <c r="G12" i="14"/>
  <c r="G12" i="16" s="1"/>
  <c r="G13" i="14"/>
  <c r="G13" i="16" s="1"/>
  <c r="G14" i="14"/>
  <c r="G14" i="16" s="1"/>
  <c r="G15" i="14"/>
  <c r="G15" i="16" s="1"/>
  <c r="G16" i="14"/>
  <c r="G16" i="16" s="1"/>
  <c r="G17" i="14"/>
  <c r="G17" i="16" s="1"/>
  <c r="G18" i="14"/>
  <c r="G18" i="16" s="1"/>
  <c r="G19" i="14"/>
  <c r="G19" i="16" s="1"/>
  <c r="G20" i="14"/>
  <c r="G20" i="16" s="1"/>
  <c r="G21" i="14"/>
  <c r="G21" i="16" s="1"/>
  <c r="G22" i="14"/>
  <c r="G22" i="16" s="1"/>
  <c r="G23" i="14"/>
  <c r="G23" i="16" s="1"/>
  <c r="G10" i="14"/>
  <c r="G10" i="16" s="1"/>
  <c r="E23" i="14"/>
  <c r="E23" i="16" s="1"/>
  <c r="E22" i="14"/>
  <c r="E22" i="16" s="1"/>
  <c r="E21" i="14"/>
  <c r="E21" i="16" s="1"/>
  <c r="E20" i="14"/>
  <c r="E20" i="16" s="1"/>
  <c r="E19" i="14"/>
  <c r="E19" i="16" s="1"/>
  <c r="E18" i="14"/>
  <c r="E18" i="16" s="1"/>
  <c r="E17" i="14"/>
  <c r="E17" i="16" s="1"/>
  <c r="E16" i="14"/>
  <c r="E16" i="16" s="1"/>
  <c r="E15" i="14"/>
  <c r="E15" i="16" s="1"/>
  <c r="E14" i="14"/>
  <c r="E14" i="16" s="1"/>
  <c r="E13" i="14"/>
  <c r="E13" i="16" s="1"/>
  <c r="E12" i="14"/>
  <c r="E12" i="16" s="1"/>
  <c r="E11" i="14"/>
  <c r="E11" i="16" s="1"/>
  <c r="E10" i="14"/>
  <c r="E10" i="16" s="1"/>
  <c r="E109" i="14" l="1"/>
  <c r="E94" i="14"/>
  <c r="E113" i="14"/>
  <c r="E98" i="14"/>
  <c r="E117" i="14"/>
  <c r="E102" i="14"/>
  <c r="E121" i="14"/>
  <c r="E106" i="14"/>
  <c r="G121" i="14"/>
  <c r="G106" i="14"/>
  <c r="G117" i="14"/>
  <c r="G102" i="14"/>
  <c r="G113" i="14"/>
  <c r="G98" i="14"/>
  <c r="L94" i="14"/>
  <c r="L109" i="14"/>
  <c r="S10" i="14"/>
  <c r="S10" i="16" s="1"/>
  <c r="R109" i="14"/>
  <c r="R94" i="14"/>
  <c r="H119" i="14"/>
  <c r="H104" i="14"/>
  <c r="I16" i="14"/>
  <c r="I16" i="16" s="1"/>
  <c r="H115" i="14"/>
  <c r="H100" i="14"/>
  <c r="H96" i="14"/>
  <c r="H111" i="14"/>
  <c r="L120" i="14"/>
  <c r="L105" i="14"/>
  <c r="L116" i="14"/>
  <c r="L101" i="14"/>
  <c r="L112" i="14"/>
  <c r="L97" i="14"/>
  <c r="M121" i="14"/>
  <c r="M106" i="14"/>
  <c r="M117" i="14"/>
  <c r="M102" i="14"/>
  <c r="N14" i="14"/>
  <c r="N14" i="16" s="1"/>
  <c r="M113" i="14"/>
  <c r="M98" i="14"/>
  <c r="Q122" i="14"/>
  <c r="Q107" i="14"/>
  <c r="Q118" i="14"/>
  <c r="Q103" i="14"/>
  <c r="Q114" i="14"/>
  <c r="Q99" i="14"/>
  <c r="Q95" i="14"/>
  <c r="Q110" i="14"/>
  <c r="R119" i="14"/>
  <c r="R104" i="14"/>
  <c r="S16" i="14"/>
  <c r="S16" i="16" s="1"/>
  <c r="R115" i="14"/>
  <c r="R100" i="14"/>
  <c r="R111" i="14"/>
  <c r="R96" i="14"/>
  <c r="E110" i="14"/>
  <c r="E95" i="14"/>
  <c r="E114" i="14"/>
  <c r="E99" i="14"/>
  <c r="E118" i="14"/>
  <c r="E103" i="14"/>
  <c r="E122" i="14"/>
  <c r="E107" i="14"/>
  <c r="G120" i="14"/>
  <c r="G105" i="14"/>
  <c r="G116" i="14"/>
  <c r="G101" i="14"/>
  <c r="G112" i="14"/>
  <c r="G97" i="14"/>
  <c r="Q94" i="14"/>
  <c r="Q109" i="14"/>
  <c r="I23" i="14"/>
  <c r="I23" i="16" s="1"/>
  <c r="H122" i="14"/>
  <c r="H107" i="14"/>
  <c r="H118" i="14"/>
  <c r="H103" i="14"/>
  <c r="I15" i="14"/>
  <c r="I15" i="16" s="1"/>
  <c r="H114" i="14"/>
  <c r="H99" i="14"/>
  <c r="I11" i="14"/>
  <c r="I11" i="16" s="1"/>
  <c r="H95" i="14"/>
  <c r="H110" i="14"/>
  <c r="L119" i="14"/>
  <c r="L104" i="14"/>
  <c r="L115" i="14"/>
  <c r="L100" i="14"/>
  <c r="L96" i="14"/>
  <c r="L111" i="14"/>
  <c r="M120" i="14"/>
  <c r="M105" i="14"/>
  <c r="N17" i="14"/>
  <c r="N17" i="16" s="1"/>
  <c r="M116" i="14"/>
  <c r="M101" i="14"/>
  <c r="N13" i="14"/>
  <c r="N13" i="16" s="1"/>
  <c r="M112" i="14"/>
  <c r="M97" i="14"/>
  <c r="Q121" i="14"/>
  <c r="Q106" i="14"/>
  <c r="Q117" i="14"/>
  <c r="Q102" i="14"/>
  <c r="Q113" i="14"/>
  <c r="Q98" i="14"/>
  <c r="S23" i="14"/>
  <c r="S23" i="16" s="1"/>
  <c r="R122" i="14"/>
  <c r="R107" i="14"/>
  <c r="R118" i="14"/>
  <c r="R103" i="14"/>
  <c r="S15" i="14"/>
  <c r="S15" i="16" s="1"/>
  <c r="R114" i="14"/>
  <c r="R99" i="14"/>
  <c r="S11" i="14"/>
  <c r="S11" i="16" s="1"/>
  <c r="R110" i="14"/>
  <c r="R95" i="14"/>
  <c r="E111" i="14"/>
  <c r="E96" i="14"/>
  <c r="E115" i="14"/>
  <c r="E100" i="14"/>
  <c r="E119" i="14"/>
  <c r="E104" i="14"/>
  <c r="G109" i="14"/>
  <c r="G94" i="14"/>
  <c r="G119" i="14"/>
  <c r="G104" i="14"/>
  <c r="G115" i="14"/>
  <c r="G100" i="14"/>
  <c r="G111" i="14"/>
  <c r="G96" i="14"/>
  <c r="I10" i="14"/>
  <c r="I10" i="16" s="1"/>
  <c r="H94" i="14"/>
  <c r="H109" i="14"/>
  <c r="H121" i="14"/>
  <c r="H106" i="14"/>
  <c r="H117" i="14"/>
  <c r="H102" i="14"/>
  <c r="I14" i="14"/>
  <c r="I14" i="16" s="1"/>
  <c r="H113" i="14"/>
  <c r="H98" i="14"/>
  <c r="L122" i="14"/>
  <c r="L107" i="14"/>
  <c r="L118" i="14"/>
  <c r="L103" i="14"/>
  <c r="L114" i="14"/>
  <c r="L99" i="14"/>
  <c r="L95" i="14"/>
  <c r="L110" i="14"/>
  <c r="M119" i="14"/>
  <c r="M104" i="14"/>
  <c r="N16" i="14"/>
  <c r="N16" i="16" s="1"/>
  <c r="M115" i="14"/>
  <c r="M100" i="14"/>
  <c r="M111" i="14"/>
  <c r="M96" i="14"/>
  <c r="Q120" i="14"/>
  <c r="Q105" i="14"/>
  <c r="Q116" i="14"/>
  <c r="Q101" i="14"/>
  <c r="Q112" i="14"/>
  <c r="Q97" i="14"/>
  <c r="R121" i="14"/>
  <c r="R106" i="14"/>
  <c r="R117" i="14"/>
  <c r="R102" i="14"/>
  <c r="S14" i="14"/>
  <c r="S14" i="16" s="1"/>
  <c r="R113" i="14"/>
  <c r="R98" i="14"/>
  <c r="E112" i="14"/>
  <c r="E97" i="14"/>
  <c r="E116" i="14"/>
  <c r="E101" i="14"/>
  <c r="E120" i="14"/>
  <c r="E105" i="14"/>
  <c r="G122" i="14"/>
  <c r="G107" i="14"/>
  <c r="G118" i="14"/>
  <c r="G103" i="14"/>
  <c r="G114" i="14"/>
  <c r="G99" i="14"/>
  <c r="G110" i="14"/>
  <c r="G95" i="14"/>
  <c r="N10" i="14"/>
  <c r="N10" i="16" s="1"/>
  <c r="M94" i="14"/>
  <c r="M109" i="14"/>
  <c r="H120" i="14"/>
  <c r="H105" i="14"/>
  <c r="I17" i="14"/>
  <c r="I17" i="16" s="1"/>
  <c r="H116" i="14"/>
  <c r="H101" i="14"/>
  <c r="I13" i="14"/>
  <c r="I13" i="16" s="1"/>
  <c r="H112" i="14"/>
  <c r="H97" i="14"/>
  <c r="L121" i="14"/>
  <c r="L106" i="14"/>
  <c r="L117" i="14"/>
  <c r="L102" i="14"/>
  <c r="L113" i="14"/>
  <c r="L98" i="14"/>
  <c r="N23" i="14"/>
  <c r="N23" i="16" s="1"/>
  <c r="M122" i="14"/>
  <c r="M107" i="14"/>
  <c r="M118" i="14"/>
  <c r="M103" i="14"/>
  <c r="N15" i="14"/>
  <c r="N15" i="16" s="1"/>
  <c r="M114" i="14"/>
  <c r="M99" i="14"/>
  <c r="N11" i="14"/>
  <c r="N11" i="16" s="1"/>
  <c r="M95" i="14"/>
  <c r="M110" i="14"/>
  <c r="Q119" i="14"/>
  <c r="Q104" i="14"/>
  <c r="Q115" i="14"/>
  <c r="Q100" i="14"/>
  <c r="Q111" i="14"/>
  <c r="Q96" i="14"/>
  <c r="R120" i="14"/>
  <c r="R105" i="14"/>
  <c r="S17" i="14"/>
  <c r="S17" i="16" s="1"/>
  <c r="R116" i="14"/>
  <c r="R101" i="14"/>
  <c r="S13" i="14"/>
  <c r="S13" i="16" s="1"/>
  <c r="R112" i="14"/>
  <c r="R97" i="14"/>
  <c r="L52" i="14"/>
  <c r="L48" i="14"/>
  <c r="L44" i="14"/>
  <c r="M53" i="14"/>
  <c r="N53" i="14" s="1"/>
  <c r="M45" i="14"/>
  <c r="N45" i="14" s="1"/>
  <c r="M41" i="14"/>
  <c r="N41" i="14" s="1"/>
  <c r="L51" i="14"/>
  <c r="L47" i="14"/>
  <c r="L43" i="14"/>
  <c r="L53" i="14"/>
  <c r="L49" i="14"/>
  <c r="L45" i="14"/>
  <c r="L41" i="14"/>
  <c r="S121" i="14" l="1"/>
  <c r="S106" i="14"/>
  <c r="I121" i="14"/>
  <c r="I106" i="14"/>
  <c r="S110" i="14"/>
  <c r="S95" i="14"/>
  <c r="I115" i="14"/>
  <c r="I100" i="14"/>
  <c r="S112" i="14"/>
  <c r="S97" i="14"/>
  <c r="N122" i="14"/>
  <c r="N107" i="14"/>
  <c r="I116" i="14"/>
  <c r="I101" i="14"/>
  <c r="N119" i="14"/>
  <c r="N104" i="14"/>
  <c r="I94" i="14"/>
  <c r="I109" i="14"/>
  <c r="S114" i="14"/>
  <c r="S99" i="14"/>
  <c r="I118" i="14"/>
  <c r="I103" i="14"/>
  <c r="S119" i="14"/>
  <c r="S104" i="14"/>
  <c r="I119" i="14"/>
  <c r="I104" i="14"/>
  <c r="I112" i="14"/>
  <c r="I97" i="14"/>
  <c r="N120" i="14"/>
  <c r="N105" i="14"/>
  <c r="I114" i="14"/>
  <c r="I99" i="14"/>
  <c r="S115" i="14"/>
  <c r="S100" i="14"/>
  <c r="N121" i="14"/>
  <c r="N106" i="14"/>
  <c r="S120" i="14"/>
  <c r="S105" i="14"/>
  <c r="N114" i="14"/>
  <c r="N99" i="14"/>
  <c r="N109" i="14"/>
  <c r="N94" i="14"/>
  <c r="S117" i="14"/>
  <c r="S102" i="14"/>
  <c r="N111" i="14"/>
  <c r="N96" i="14"/>
  <c r="I117" i="14"/>
  <c r="I102" i="14"/>
  <c r="S122" i="14"/>
  <c r="S107" i="14"/>
  <c r="N116" i="14"/>
  <c r="N101" i="14"/>
  <c r="I95" i="14"/>
  <c r="I110" i="14"/>
  <c r="S111" i="14"/>
  <c r="S96" i="14"/>
  <c r="N117" i="14"/>
  <c r="N102" i="14"/>
  <c r="I96" i="14"/>
  <c r="I111" i="14"/>
  <c r="N118" i="14"/>
  <c r="N103" i="14"/>
  <c r="N115" i="14"/>
  <c r="N100" i="14"/>
  <c r="S116" i="14"/>
  <c r="S101" i="14"/>
  <c r="N110" i="14"/>
  <c r="N95" i="14"/>
  <c r="I120" i="14"/>
  <c r="I105" i="14"/>
  <c r="S113" i="14"/>
  <c r="S98" i="14"/>
  <c r="I113" i="14"/>
  <c r="I98" i="14"/>
  <c r="S118" i="14"/>
  <c r="S103" i="14"/>
  <c r="N112" i="14"/>
  <c r="N97" i="14"/>
  <c r="I122" i="14"/>
  <c r="I107" i="14"/>
  <c r="N113" i="14"/>
  <c r="N98" i="14"/>
  <c r="S109" i="14"/>
  <c r="S94" i="14"/>
  <c r="Z59" i="14" l="1"/>
  <c r="U59" i="14"/>
  <c r="AB54" i="14"/>
  <c r="AB55" i="14"/>
  <c r="AB56" i="14"/>
  <c r="AB57" i="14"/>
  <c r="AA54" i="14"/>
  <c r="AA55" i="14"/>
  <c r="AA56" i="14"/>
  <c r="AA57" i="14"/>
  <c r="T59" i="14" l="1"/>
  <c r="V59" i="14"/>
  <c r="W59" i="14"/>
  <c r="X59" i="14" s="1"/>
  <c r="Y59" i="14"/>
  <c r="AA59" i="14"/>
  <c r="AB59" i="14"/>
  <c r="AC59" i="14" s="1"/>
  <c r="AC57" i="14"/>
  <c r="AC56" i="14"/>
  <c r="AC55" i="14"/>
  <c r="AC54" i="14"/>
  <c r="D92" i="14" l="1"/>
  <c r="C92" i="14"/>
  <c r="B92" i="14"/>
  <c r="D91" i="14"/>
  <c r="C91" i="14"/>
  <c r="B91" i="14"/>
  <c r="D90" i="14"/>
  <c r="C90" i="14"/>
  <c r="B90" i="14"/>
  <c r="D89" i="14"/>
  <c r="C89" i="14"/>
  <c r="B89" i="14"/>
</calcChain>
</file>

<file path=xl/sharedStrings.xml><?xml version="1.0" encoding="utf-8"?>
<sst xmlns="http://schemas.openxmlformats.org/spreadsheetml/2006/main" count="410" uniqueCount="78">
  <si>
    <t>Программа лечения</t>
  </si>
  <si>
    <t>Категория номеров, согласно АСБ</t>
  </si>
  <si>
    <t>Категория номеров, согласно классификации Профкурорт</t>
  </si>
  <si>
    <t>Категория номеров, согласно классификации санатория</t>
  </si>
  <si>
    <t>Весь номер при размещении в нём 1 человека</t>
  </si>
  <si>
    <t>Основное место в номере</t>
  </si>
  <si>
    <t>Доп. Место на взрослого</t>
  </si>
  <si>
    <t>Основное место на ребенка</t>
  </si>
  <si>
    <t>Доп. место на ребенка</t>
  </si>
  <si>
    <t>УТВЕРЖДАЮ:</t>
  </si>
  <si>
    <t>СОГЛАСОВАНО:</t>
  </si>
  <si>
    <t>2 категория</t>
  </si>
  <si>
    <t>1 категория</t>
  </si>
  <si>
    <t>Люкс</t>
  </si>
  <si>
    <t>Апартамент</t>
  </si>
  <si>
    <t>Двухместный Апартамент</t>
  </si>
  <si>
    <t>Анджиевского"</t>
  </si>
  <si>
    <t>Двухместные 2 категория № 3</t>
  </si>
  <si>
    <t>Двухместный 2 категория №1</t>
  </si>
  <si>
    <t>Одноместный 2 категория №3</t>
  </si>
  <si>
    <t>Двухместный 1 категория №3</t>
  </si>
  <si>
    <t>Двухместный 1 категория №1</t>
  </si>
  <si>
    <t>Двухместные 1 категория №2</t>
  </si>
  <si>
    <t>Двухместные 1 категория №2 (двухкомнатный)</t>
  </si>
  <si>
    <t>Одноместные 1 категория №3</t>
  </si>
  <si>
    <t>Одноместные 1 категория №1</t>
  </si>
  <si>
    <t>Одноместный 1 категория №2</t>
  </si>
  <si>
    <t>2К2м1к3</t>
  </si>
  <si>
    <t>2К1м1к3</t>
  </si>
  <si>
    <t>1К2м1к3</t>
  </si>
  <si>
    <t>1К2м1к2</t>
  </si>
  <si>
    <t>1К2м2к2</t>
  </si>
  <si>
    <t>1К1м1к3</t>
  </si>
  <si>
    <t>1К1м1к2</t>
  </si>
  <si>
    <t>А2м3к1</t>
  </si>
  <si>
    <t>2к2м1к1</t>
  </si>
  <si>
    <t>1К2м1к1</t>
  </si>
  <si>
    <t>Л2м1к5-201</t>
  </si>
  <si>
    <t>Л2м2к5</t>
  </si>
  <si>
    <t xml:space="preserve"> "Villa German"Люкс (№201) Корпус №5</t>
  </si>
  <si>
    <t>Оздоровительная</t>
  </si>
  <si>
    <t>1К1м1к3У</t>
  </si>
  <si>
    <t>1категория</t>
  </si>
  <si>
    <t>1К1м1к1У</t>
  </si>
  <si>
    <t>1К1м1к1</t>
  </si>
  <si>
    <t>Двухместные 1 категория №1 (двухкомнатный)</t>
  </si>
  <si>
    <t>1К2м2к1</t>
  </si>
  <si>
    <t>Примечание: Все цены указаны в рублях</t>
  </si>
  <si>
    <t>"Villa German" Джуниор сьют (№204) Корпус №5</t>
  </si>
  <si>
    <t>С2м1к5-204</t>
  </si>
  <si>
    <t>Джуниор сьют</t>
  </si>
  <si>
    <t>С2м2к5-101</t>
  </si>
  <si>
    <t>"Villa German" Джуниор сьют (№101) Корпус №5</t>
  </si>
  <si>
    <t>"Villa German" ЛЮКС (№102,202,203) Корпус №5</t>
  </si>
  <si>
    <t>_______________(Захарчук Е.В.)</t>
  </si>
  <si>
    <t>Одноместные 1 категория №3 (№104) Улучшенный</t>
  </si>
  <si>
    <t>Одноместные 1 категория №1 (№204,205,207,221,225,321) Улучшенный</t>
  </si>
  <si>
    <t>Общетерапевтическая</t>
  </si>
  <si>
    <t>Профсоюзная (Оздоровительная)</t>
  </si>
  <si>
    <t>Профсоюзная (Общетерапевтическая)</t>
  </si>
  <si>
    <t>Профсоюзная (монопрофильная)</t>
  </si>
  <si>
    <t>Специальная (Монопрофильная)</t>
  </si>
  <si>
    <t>Общетерапевтическая - 10%</t>
  </si>
  <si>
    <t>Общетерапевтическая - 5%</t>
  </si>
  <si>
    <t>Протоколом правления  ЛПУ "Санаторий им. Анджиевского"</t>
  </si>
  <si>
    <t xml:space="preserve">Директор ЛПУ "Санаторий им. </t>
  </si>
  <si>
    <t>№ ________ от ___________________</t>
  </si>
  <si>
    <r>
      <rPr>
        <b/>
        <u/>
        <sz val="12"/>
        <color theme="1"/>
        <rFont val="Times New Roman"/>
        <family val="1"/>
        <charset val="204"/>
      </rPr>
      <t>"____  "______________</t>
    </r>
    <r>
      <rPr>
        <b/>
        <sz val="12"/>
        <color theme="1"/>
        <rFont val="Times New Roman"/>
        <family val="1"/>
        <charset val="204"/>
      </rPr>
      <t>__ 2020г.</t>
    </r>
  </si>
  <si>
    <t>10.01.21-07.03.21</t>
  </si>
  <si>
    <t>08.03.21-06.06.21</t>
  </si>
  <si>
    <t>07.06.21-01.08.21</t>
  </si>
  <si>
    <t>02.08.21-14.11.21</t>
  </si>
  <si>
    <t>15.11.21-09.01.22</t>
  </si>
  <si>
    <t>Прейскурант на санаторно-курортные услуги   ЛПУ "Санаторий им. Анджиевского" на 2021 год</t>
  </si>
  <si>
    <t>Лечение органов дыхания после перенесенной коронавирусной инфекции</t>
  </si>
  <si>
    <t>Отклонение</t>
  </si>
  <si>
    <t>ОТКЛОНЕНИЕ</t>
  </si>
  <si>
    <t>Лечение органов дыхания после перенесенной коронавирусной инфекции (Профсоюзная)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</si>
</sst>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_р_._-;\-* #,##0_р_._-;_-* &quot;-&quot;_р_._-;_-@_-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5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u/>
      <sz val="10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59999389629810485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8">
    <xf numFmtId="0" fontId="0" fillId="0" borderId="0"/>
    <xf numFmtId="0" fontId="4" fillId="0" borderId="0"/>
    <xf numFmtId="0" fontId="4" fillId="0" borderId="0"/>
    <xf numFmtId="0" fontId="2" fillId="0" borderId="0"/>
    <xf numFmtId="0" fontId="3" fillId="0" borderId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</cellStyleXfs>
  <cellXfs count="158">
    <xf numFmtId="0" fontId="0" fillId="0" borderId="0" xfId="0"/>
    <xf numFmtId="0" fontId="5" fillId="0" borderId="0" xfId="0" applyFont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1" fontId="8" fillId="0" borderId="1" xfId="0" applyNumberFormat="1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center" vertical="center" wrapText="1"/>
    </xf>
    <xf numFmtId="1" fontId="8" fillId="0" borderId="3" xfId="0" applyNumberFormat="1" applyFont="1" applyBorder="1" applyAlignment="1">
      <alignment horizontal="center" vertical="center"/>
    </xf>
    <xf numFmtId="0" fontId="7" fillId="0" borderId="0" xfId="0" applyFont="1" applyBorder="1"/>
    <xf numFmtId="0" fontId="7" fillId="4" borderId="1" xfId="0" applyFont="1" applyFill="1" applyBorder="1" applyAlignment="1">
      <alignment horizontal="center" vertical="center" wrapText="1"/>
    </xf>
    <xf numFmtId="1" fontId="8" fillId="4" borderId="1" xfId="0" applyNumberFormat="1" applyFont="1" applyFill="1" applyBorder="1" applyAlignment="1">
      <alignment horizontal="center" vertical="center"/>
    </xf>
    <xf numFmtId="0" fontId="14" fillId="0" borderId="0" xfId="0" applyFont="1"/>
    <xf numFmtId="0" fontId="15" fillId="0" borderId="0" xfId="0" applyFont="1"/>
    <xf numFmtId="0" fontId="7" fillId="4" borderId="0" xfId="0" applyFont="1" applyFill="1" applyAlignment="1">
      <alignment horizontal="center" vertical="center"/>
    </xf>
    <xf numFmtId="1" fontId="8" fillId="0" borderId="2" xfId="0" applyNumberFormat="1" applyFont="1" applyBorder="1" applyAlignment="1">
      <alignment horizontal="center" vertical="center"/>
    </xf>
    <xf numFmtId="1" fontId="8" fillId="0" borderId="11" xfId="0" applyNumberFormat="1" applyFont="1" applyBorder="1" applyAlignment="1">
      <alignment horizontal="center" vertical="center"/>
    </xf>
    <xf numFmtId="1" fontId="8" fillId="0" borderId="12" xfId="0" applyNumberFormat="1" applyFont="1" applyBorder="1" applyAlignment="1">
      <alignment horizontal="center" vertical="center"/>
    </xf>
    <xf numFmtId="1" fontId="8" fillId="0" borderId="4" xfId="0" applyNumberFormat="1" applyFont="1" applyBorder="1" applyAlignment="1">
      <alignment horizontal="center" vertical="center"/>
    </xf>
    <xf numFmtId="1" fontId="8" fillId="0" borderId="8" xfId="0" applyNumberFormat="1" applyFont="1" applyBorder="1" applyAlignment="1">
      <alignment horizontal="center" vertical="center"/>
    </xf>
    <xf numFmtId="1" fontId="8" fillId="4" borderId="12" xfId="0" applyNumberFormat="1" applyFont="1" applyFill="1" applyBorder="1" applyAlignment="1">
      <alignment horizontal="center" vertical="center"/>
    </xf>
    <xf numFmtId="0" fontId="16" fillId="0" borderId="0" xfId="0" applyFont="1"/>
    <xf numFmtId="0" fontId="7" fillId="3" borderId="1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9" fillId="0" borderId="17" xfId="0" applyFont="1" applyBorder="1" applyAlignment="1">
      <alignment horizontal="center" vertical="center" wrapText="1"/>
    </xf>
    <xf numFmtId="0" fontId="9" fillId="4" borderId="17" xfId="0" applyFont="1" applyFill="1" applyBorder="1" applyAlignment="1">
      <alignment horizontal="center" vertical="center" wrapText="1"/>
    </xf>
    <xf numFmtId="1" fontId="8" fillId="0" borderId="4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1" fontId="9" fillId="5" borderId="1" xfId="0" applyNumberFormat="1" applyFont="1" applyFill="1" applyBorder="1" applyAlignment="1">
      <alignment horizontal="center" vertical="center"/>
    </xf>
    <xf numFmtId="1" fontId="9" fillId="5" borderId="1" xfId="0" applyNumberFormat="1" applyFont="1" applyFill="1" applyBorder="1" applyAlignment="1">
      <alignment horizontal="center" vertical="center" wrapText="1"/>
    </xf>
    <xf numFmtId="1" fontId="8" fillId="3" borderId="1" xfId="0" applyNumberFormat="1" applyFont="1" applyFill="1" applyBorder="1" applyAlignment="1">
      <alignment horizontal="center" vertical="center" wrapText="1"/>
    </xf>
    <xf numFmtId="1" fontId="8" fillId="3" borderId="12" xfId="0" applyNumberFormat="1" applyFont="1" applyFill="1" applyBorder="1" applyAlignment="1">
      <alignment horizontal="center" vertical="center" wrapText="1"/>
    </xf>
    <xf numFmtId="1" fontId="8" fillId="3" borderId="12" xfId="0" applyNumberFormat="1" applyFont="1" applyFill="1" applyBorder="1" applyAlignment="1">
      <alignment horizontal="center" vertical="center"/>
    </xf>
    <xf numFmtId="0" fontId="12" fillId="3" borderId="11" xfId="0" applyFont="1" applyFill="1" applyBorder="1" applyAlignment="1">
      <alignment horizontal="center" vertical="center" textRotation="90" wrapText="1"/>
    </xf>
    <xf numFmtId="0" fontId="9" fillId="5" borderId="4" xfId="0" applyFont="1" applyFill="1" applyBorder="1" applyAlignment="1">
      <alignment horizontal="center" vertical="center" wrapText="1"/>
    </xf>
    <xf numFmtId="1" fontId="8" fillId="0" borderId="13" xfId="0" applyNumberFormat="1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1" fontId="9" fillId="5" borderId="3" xfId="0" applyNumberFormat="1" applyFont="1" applyFill="1" applyBorder="1" applyAlignment="1">
      <alignment horizontal="center" vertical="center"/>
    </xf>
    <xf numFmtId="1" fontId="8" fillId="3" borderId="3" xfId="0" applyNumberFormat="1" applyFont="1" applyFill="1" applyBorder="1" applyAlignment="1">
      <alignment horizontal="center" vertical="center"/>
    </xf>
    <xf numFmtId="1" fontId="9" fillId="3" borderId="3" xfId="0" applyNumberFormat="1" applyFont="1" applyFill="1" applyBorder="1" applyAlignment="1">
      <alignment horizontal="center" vertical="center"/>
    </xf>
    <xf numFmtId="0" fontId="12" fillId="3" borderId="19" xfId="0" applyFont="1" applyFill="1" applyBorder="1" applyAlignment="1">
      <alignment horizontal="center" vertical="center" textRotation="90" wrapText="1"/>
    </xf>
    <xf numFmtId="0" fontId="7" fillId="3" borderId="20" xfId="0" applyFont="1" applyFill="1" applyBorder="1" applyAlignment="1">
      <alignment horizontal="center" vertical="center" wrapText="1"/>
    </xf>
    <xf numFmtId="0" fontId="7" fillId="3" borderId="21" xfId="0" applyFont="1" applyFill="1" applyBorder="1" applyAlignment="1">
      <alignment horizontal="center" vertical="center" wrapText="1"/>
    </xf>
    <xf numFmtId="0" fontId="9" fillId="3" borderId="22" xfId="0" applyFont="1" applyFill="1" applyBorder="1" applyAlignment="1">
      <alignment horizontal="center" vertical="center" wrapText="1"/>
    </xf>
    <xf numFmtId="0" fontId="8" fillId="3" borderId="23" xfId="0" applyFont="1" applyFill="1" applyBorder="1" applyAlignment="1">
      <alignment horizontal="center" vertical="center" wrapText="1"/>
    </xf>
    <xf numFmtId="0" fontId="9" fillId="3" borderId="23" xfId="0" applyFont="1" applyFill="1" applyBorder="1" applyAlignment="1">
      <alignment horizontal="center" vertical="center" wrapText="1"/>
    </xf>
    <xf numFmtId="1" fontId="8" fillId="3" borderId="23" xfId="0" applyNumberFormat="1" applyFont="1" applyFill="1" applyBorder="1" applyAlignment="1">
      <alignment horizontal="center" vertical="center" wrapText="1"/>
    </xf>
    <xf numFmtId="1" fontId="8" fillId="3" borderId="23" xfId="0" applyNumberFormat="1" applyFont="1" applyFill="1" applyBorder="1" applyAlignment="1">
      <alignment horizontal="center" vertical="center"/>
    </xf>
    <xf numFmtId="1" fontId="8" fillId="3" borderId="24" xfId="0" applyNumberFormat="1" applyFont="1" applyFill="1" applyBorder="1" applyAlignment="1">
      <alignment horizontal="center" vertical="center"/>
    </xf>
    <xf numFmtId="1" fontId="8" fillId="3" borderId="1" xfId="0" applyNumberFormat="1" applyFont="1" applyFill="1" applyBorder="1" applyAlignment="1">
      <alignment horizontal="center" vertical="center"/>
    </xf>
    <xf numFmtId="1" fontId="8" fillId="3" borderId="2" xfId="0" applyNumberFormat="1" applyFont="1" applyFill="1" applyBorder="1" applyAlignment="1">
      <alignment horizontal="center" vertical="center"/>
    </xf>
    <xf numFmtId="1" fontId="8" fillId="3" borderId="11" xfId="0" applyNumberFormat="1" applyFont="1" applyFill="1" applyBorder="1" applyAlignment="1">
      <alignment horizontal="center" vertical="center"/>
    </xf>
    <xf numFmtId="1" fontId="9" fillId="3" borderId="1" xfId="0" applyNumberFormat="1" applyFont="1" applyFill="1" applyBorder="1" applyAlignment="1">
      <alignment horizontal="center" vertical="center" wrapText="1"/>
    </xf>
    <xf numFmtId="1" fontId="9" fillId="3" borderId="1" xfId="0" applyNumberFormat="1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 wrapText="1"/>
    </xf>
    <xf numFmtId="1" fontId="8" fillId="3" borderId="2" xfId="0" applyNumberFormat="1" applyFont="1" applyFill="1" applyBorder="1" applyAlignment="1">
      <alignment horizontal="center" vertical="center" wrapText="1"/>
    </xf>
    <xf numFmtId="1" fontId="8" fillId="3" borderId="11" xfId="0" applyNumberFormat="1" applyFont="1" applyFill="1" applyBorder="1" applyAlignment="1">
      <alignment horizontal="center" vertical="center" wrapText="1"/>
    </xf>
    <xf numFmtId="1" fontId="8" fillId="3" borderId="3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1" fontId="8" fillId="4" borderId="3" xfId="0" applyNumberFormat="1" applyFont="1" applyFill="1" applyBorder="1" applyAlignment="1">
      <alignment horizontal="center" vertical="center"/>
    </xf>
    <xf numFmtId="1" fontId="8" fillId="4" borderId="1" xfId="0" applyNumberFormat="1" applyFont="1" applyFill="1" applyBorder="1" applyAlignment="1">
      <alignment horizontal="center" vertical="center" wrapText="1"/>
    </xf>
    <xf numFmtId="1" fontId="8" fillId="4" borderId="2" xfId="0" applyNumberFormat="1" applyFont="1" applyFill="1" applyBorder="1" applyAlignment="1">
      <alignment horizontal="center" vertical="center"/>
    </xf>
    <xf numFmtId="1" fontId="8" fillId="4" borderId="11" xfId="0" applyNumberFormat="1" applyFont="1" applyFill="1" applyBorder="1" applyAlignment="1">
      <alignment horizontal="center" vertical="center"/>
    </xf>
    <xf numFmtId="1" fontId="9" fillId="4" borderId="1" xfId="0" applyNumberFormat="1" applyFont="1" applyFill="1" applyBorder="1" applyAlignment="1">
      <alignment horizontal="center" vertical="center" wrapText="1"/>
    </xf>
    <xf numFmtId="1" fontId="8" fillId="4" borderId="12" xfId="0" applyNumberFormat="1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1" fontId="8" fillId="4" borderId="2" xfId="0" applyNumberFormat="1" applyFont="1" applyFill="1" applyBorder="1" applyAlignment="1">
      <alignment horizontal="center" vertical="center" wrapText="1"/>
    </xf>
    <xf numFmtId="1" fontId="8" fillId="4" borderId="11" xfId="0" applyNumberFormat="1" applyFont="1" applyFill="1" applyBorder="1" applyAlignment="1">
      <alignment horizontal="center" vertical="center" wrapText="1"/>
    </xf>
    <xf numFmtId="1" fontId="8" fillId="4" borderId="3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1" fontId="8" fillId="3" borderId="25" xfId="0" applyNumberFormat="1" applyFont="1" applyFill="1" applyBorder="1" applyAlignment="1">
      <alignment horizontal="center" vertical="center"/>
    </xf>
    <xf numFmtId="1" fontId="8" fillId="0" borderId="26" xfId="0" applyNumberFormat="1" applyFont="1" applyBorder="1" applyAlignment="1">
      <alignment horizontal="center" vertical="center"/>
    </xf>
    <xf numFmtId="1" fontId="8" fillId="3" borderId="26" xfId="0" applyNumberFormat="1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 wrapText="1"/>
    </xf>
    <xf numFmtId="0" fontId="7" fillId="4" borderId="13" xfId="0" applyFont="1" applyFill="1" applyBorder="1" applyAlignment="1">
      <alignment horizontal="center" vertical="center" wrapText="1"/>
    </xf>
    <xf numFmtId="0" fontId="9" fillId="4" borderId="18" xfId="0" applyFont="1" applyFill="1" applyBorder="1" applyAlignment="1">
      <alignment horizontal="center" vertical="center" wrapText="1"/>
    </xf>
    <xf numFmtId="1" fontId="8" fillId="0" borderId="5" xfId="0" applyNumberFormat="1" applyFont="1" applyBorder="1" applyAlignment="1">
      <alignment horizontal="center" vertical="center"/>
    </xf>
    <xf numFmtId="1" fontId="9" fillId="5" borderId="5" xfId="0" applyNumberFormat="1" applyFont="1" applyFill="1" applyBorder="1" applyAlignment="1">
      <alignment horizontal="center" vertical="center"/>
    </xf>
    <xf numFmtId="1" fontId="8" fillId="0" borderId="27" xfId="0" applyNumberFormat="1" applyFont="1" applyBorder="1" applyAlignment="1">
      <alignment horizontal="center" vertical="center"/>
    </xf>
    <xf numFmtId="1" fontId="8" fillId="0" borderId="28" xfId="0" applyNumberFormat="1" applyFont="1" applyBorder="1" applyAlignment="1">
      <alignment horizontal="center" vertical="center"/>
    </xf>
    <xf numFmtId="1" fontId="8" fillId="3" borderId="28" xfId="0" applyNumberFormat="1" applyFont="1" applyFill="1" applyBorder="1" applyAlignment="1">
      <alignment horizontal="center" vertical="center"/>
    </xf>
    <xf numFmtId="1" fontId="8" fillId="0" borderId="29" xfId="0" applyNumberFormat="1" applyFont="1" applyBorder="1" applyAlignment="1">
      <alignment horizontal="center" vertical="center"/>
    </xf>
    <xf numFmtId="0" fontId="8" fillId="3" borderId="19" xfId="0" applyFont="1" applyFill="1" applyBorder="1" applyAlignment="1">
      <alignment horizontal="center" vertical="center" wrapText="1"/>
    </xf>
    <xf numFmtId="1" fontId="8" fillId="0" borderId="7" xfId="0" applyNumberFormat="1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1" fontId="8" fillId="0" borderId="14" xfId="0" applyNumberFormat="1" applyFont="1" applyBorder="1" applyAlignment="1">
      <alignment horizontal="center" vertical="center"/>
    </xf>
    <xf numFmtId="1" fontId="8" fillId="0" borderId="30" xfId="0" applyNumberFormat="1" applyFont="1" applyBorder="1" applyAlignment="1">
      <alignment horizontal="center" vertical="center"/>
    </xf>
    <xf numFmtId="1" fontId="8" fillId="0" borderId="31" xfId="0" applyNumberFormat="1" applyFont="1" applyBorder="1" applyAlignment="1">
      <alignment horizontal="center" vertical="center"/>
    </xf>
    <xf numFmtId="1" fontId="8" fillId="0" borderId="32" xfId="0" applyNumberFormat="1" applyFont="1" applyBorder="1" applyAlignment="1">
      <alignment horizontal="center" vertical="center"/>
    </xf>
    <xf numFmtId="1" fontId="8" fillId="0" borderId="33" xfId="0" applyNumberFormat="1" applyFont="1" applyBorder="1" applyAlignment="1">
      <alignment horizontal="center" vertical="center"/>
    </xf>
    <xf numFmtId="1" fontId="9" fillId="6" borderId="16" xfId="0" applyNumberFormat="1" applyFont="1" applyFill="1" applyBorder="1" applyAlignment="1">
      <alignment horizontal="center" vertical="center"/>
    </xf>
    <xf numFmtId="1" fontId="9" fillId="6" borderId="17" xfId="0" applyNumberFormat="1" applyFont="1" applyFill="1" applyBorder="1" applyAlignment="1">
      <alignment horizontal="center" vertical="center"/>
    </xf>
    <xf numFmtId="1" fontId="9" fillId="6" borderId="18" xfId="0" applyNumberFormat="1" applyFont="1" applyFill="1" applyBorder="1" applyAlignment="1">
      <alignment horizontal="center" vertical="center"/>
    </xf>
    <xf numFmtId="0" fontId="5" fillId="0" borderId="19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7" fillId="3" borderId="0" xfId="0" applyFont="1" applyFill="1"/>
    <xf numFmtId="0" fontId="9" fillId="3" borderId="35" xfId="0" applyFont="1" applyFill="1" applyBorder="1" applyAlignment="1">
      <alignment horizontal="center" vertical="center" wrapText="1"/>
    </xf>
    <xf numFmtId="0" fontId="8" fillId="3" borderId="35" xfId="0" applyFont="1" applyFill="1" applyBorder="1" applyAlignment="1">
      <alignment horizontal="center" vertical="center" wrapText="1"/>
    </xf>
    <xf numFmtId="1" fontId="8" fillId="3" borderId="35" xfId="0" applyNumberFormat="1" applyFont="1" applyFill="1" applyBorder="1" applyAlignment="1">
      <alignment horizontal="center" vertical="center"/>
    </xf>
    <xf numFmtId="1" fontId="8" fillId="3" borderId="36" xfId="0" applyNumberFormat="1" applyFont="1" applyFill="1" applyBorder="1" applyAlignment="1">
      <alignment horizontal="center" vertical="center"/>
    </xf>
    <xf numFmtId="1" fontId="8" fillId="4" borderId="31" xfId="0" applyNumberFormat="1" applyFont="1" applyFill="1" applyBorder="1" applyAlignment="1">
      <alignment horizontal="center" vertical="center"/>
    </xf>
    <xf numFmtId="0" fontId="9" fillId="0" borderId="32" xfId="0" applyFont="1" applyBorder="1" applyAlignment="1">
      <alignment horizontal="center" vertical="center" wrapText="1"/>
    </xf>
    <xf numFmtId="0" fontId="9" fillId="4" borderId="32" xfId="0" applyFont="1" applyFill="1" applyBorder="1" applyAlignment="1">
      <alignment horizontal="center" vertical="center" wrapText="1"/>
    </xf>
    <xf numFmtId="1" fontId="8" fillId="3" borderId="37" xfId="0" applyNumberFormat="1" applyFont="1" applyFill="1" applyBorder="1" applyAlignment="1">
      <alignment horizontal="center" vertical="center"/>
    </xf>
    <xf numFmtId="1" fontId="8" fillId="4" borderId="14" xfId="0" applyNumberFormat="1" applyFont="1" applyFill="1" applyBorder="1" applyAlignment="1">
      <alignment horizontal="center" vertical="center"/>
    </xf>
    <xf numFmtId="1" fontId="8" fillId="4" borderId="6" xfId="0" applyNumberFormat="1" applyFont="1" applyFill="1" applyBorder="1" applyAlignment="1">
      <alignment horizontal="center" vertical="center"/>
    </xf>
    <xf numFmtId="1" fontId="8" fillId="4" borderId="10" xfId="0" applyNumberFormat="1" applyFont="1" applyFill="1" applyBorder="1" applyAlignment="1">
      <alignment horizontal="center" vertical="center"/>
    </xf>
    <xf numFmtId="1" fontId="8" fillId="4" borderId="32" xfId="0" applyNumberFormat="1" applyFont="1" applyFill="1" applyBorder="1" applyAlignment="1">
      <alignment horizontal="center" vertical="center"/>
    </xf>
    <xf numFmtId="1" fontId="8" fillId="4" borderId="33" xfId="0" applyNumberFormat="1" applyFont="1" applyFill="1" applyBorder="1" applyAlignment="1">
      <alignment horizontal="center" vertical="center"/>
    </xf>
    <xf numFmtId="1" fontId="8" fillId="4" borderId="5" xfId="0" applyNumberFormat="1" applyFont="1" applyFill="1" applyBorder="1" applyAlignment="1">
      <alignment horizontal="center" vertical="center"/>
    </xf>
    <xf numFmtId="1" fontId="8" fillId="4" borderId="4" xfId="0" applyNumberFormat="1" applyFont="1" applyFill="1" applyBorder="1" applyAlignment="1">
      <alignment horizontal="center" vertical="center"/>
    </xf>
    <xf numFmtId="1" fontId="8" fillId="4" borderId="8" xfId="0" applyNumberFormat="1" applyFont="1" applyFill="1" applyBorder="1" applyAlignment="1">
      <alignment horizontal="center" vertical="center"/>
    </xf>
    <xf numFmtId="1" fontId="8" fillId="4" borderId="15" xfId="0" applyNumberFormat="1" applyFont="1" applyFill="1" applyBorder="1" applyAlignment="1">
      <alignment horizontal="center" vertical="center"/>
    </xf>
    <xf numFmtId="1" fontId="8" fillId="4" borderId="13" xfId="0" applyNumberFormat="1" applyFont="1" applyFill="1" applyBorder="1" applyAlignment="1">
      <alignment horizontal="center" vertical="center"/>
    </xf>
    <xf numFmtId="1" fontId="8" fillId="3" borderId="38" xfId="0" applyNumberFormat="1" applyFont="1" applyFill="1" applyBorder="1" applyAlignment="1">
      <alignment horizontal="center" vertical="center"/>
    </xf>
    <xf numFmtId="1" fontId="8" fillId="3" borderId="35" xfId="0" applyNumberFormat="1" applyFont="1" applyFill="1" applyBorder="1" applyAlignment="1">
      <alignment horizontal="center" vertical="center" wrapText="1"/>
    </xf>
    <xf numFmtId="1" fontId="8" fillId="3" borderId="39" xfId="0" applyNumberFormat="1" applyFont="1" applyFill="1" applyBorder="1" applyAlignment="1">
      <alignment horizontal="center" vertical="center"/>
    </xf>
    <xf numFmtId="1" fontId="9" fillId="3" borderId="35" xfId="0" applyNumberFormat="1" applyFont="1" applyFill="1" applyBorder="1" applyAlignment="1">
      <alignment horizontal="center" vertical="center" wrapText="1"/>
    </xf>
    <xf numFmtId="1" fontId="9" fillId="3" borderId="35" xfId="0" applyNumberFormat="1" applyFont="1" applyFill="1" applyBorder="1" applyAlignment="1">
      <alignment horizontal="center" vertical="center"/>
    </xf>
    <xf numFmtId="0" fontId="12" fillId="0" borderId="11" xfId="0" applyFont="1" applyBorder="1" applyAlignment="1">
      <alignment horizontal="center" vertical="center" textRotation="90" wrapText="1"/>
    </xf>
    <xf numFmtId="0" fontId="12" fillId="4" borderId="11" xfId="0" applyFont="1" applyFill="1" applyBorder="1" applyAlignment="1">
      <alignment horizontal="center" vertical="center" textRotation="90" wrapText="1"/>
    </xf>
    <xf numFmtId="0" fontId="12" fillId="4" borderId="7" xfId="0" applyFont="1" applyFill="1" applyBorder="1" applyAlignment="1">
      <alignment horizontal="center" vertical="center" textRotation="90" wrapText="1"/>
    </xf>
    <xf numFmtId="0" fontId="12" fillId="0" borderId="7" xfId="0" applyFont="1" applyBorder="1" applyAlignment="1">
      <alignment horizontal="center" vertical="center" textRotation="90" wrapText="1"/>
    </xf>
    <xf numFmtId="0" fontId="10" fillId="2" borderId="9" xfId="7" applyFont="1" applyFill="1" applyBorder="1" applyAlignment="1">
      <alignment horizontal="center" vertical="center" wrapText="1"/>
    </xf>
    <xf numFmtId="0" fontId="10" fillId="2" borderId="6" xfId="7" applyFont="1" applyFill="1" applyBorder="1" applyAlignment="1">
      <alignment horizontal="center" vertical="center" wrapText="1"/>
    </xf>
    <xf numFmtId="0" fontId="10" fillId="2" borderId="10" xfId="7" applyFont="1" applyFill="1" applyBorder="1" applyAlignment="1">
      <alignment horizontal="center" vertical="center" wrapText="1"/>
    </xf>
    <xf numFmtId="0" fontId="10" fillId="2" borderId="14" xfId="7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0" fillId="2" borderId="15" xfId="7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/>
    </xf>
  </cellXfs>
  <cellStyles count="8">
    <cellStyle name="Обычный" xfId="0" builtinId="0"/>
    <cellStyle name="Обычный 15 2" xfId="1"/>
    <cellStyle name="Обычный 2 3 2 2" xfId="2"/>
    <cellStyle name="Обычный 2_ФОТ доработать" xfId="3"/>
    <cellStyle name="Обычный 5" xfId="4"/>
    <cellStyle name="Обычный_Лист1 2" xfId="7"/>
    <cellStyle name="Финансовый [0] 2" xfId="5"/>
    <cellStyle name="Финансовый [0] 3" xfId="6"/>
  </cellStyles>
  <dxfs count="0"/>
  <tableStyles count="0" defaultTableStyle="TableStyleMedium2" defaultPivotStyle="PivotStyleLight16"/>
  <colors>
    <mruColors>
      <color rgb="FFFFFFCC"/>
      <color rgb="FFDDDDDD"/>
      <color rgb="FFCCFF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1"/>
  <sheetViews>
    <sheetView tabSelected="1" topLeftCell="A4" zoomScale="80" zoomScaleNormal="80" workbookViewId="0">
      <selection activeCell="F25" sqref="F25"/>
    </sheetView>
  </sheetViews>
  <sheetFormatPr defaultColWidth="9.140625" defaultRowHeight="12.75" x14ac:dyDescent="0.2"/>
  <cols>
    <col min="1" max="1" width="13" style="3" customWidth="1"/>
    <col min="2" max="2" width="11.42578125" style="3" hidden="1" customWidth="1"/>
    <col min="3" max="3" width="12.28515625" style="3" hidden="1" customWidth="1"/>
    <col min="4" max="4" width="47.140625" style="3" customWidth="1"/>
    <col min="5" max="24" width="10.140625" style="3" customWidth="1"/>
    <col min="25" max="25" width="11.7109375" style="3" customWidth="1"/>
    <col min="26" max="26" width="12.28515625" style="3" customWidth="1"/>
    <col min="27" max="27" width="10.85546875" style="3" customWidth="1"/>
    <col min="28" max="28" width="10.7109375" style="3" customWidth="1"/>
    <col min="29" max="29" width="11.42578125" style="3" customWidth="1"/>
    <col min="30" max="16384" width="9.140625" style="3"/>
  </cols>
  <sheetData>
    <row r="1" spans="1:29" s="2" customFormat="1" ht="15" customHeight="1" x14ac:dyDescent="0.25">
      <c r="A1" s="13" t="s">
        <v>10</v>
      </c>
      <c r="Y1" s="157" t="s">
        <v>9</v>
      </c>
      <c r="Z1" s="157"/>
      <c r="AA1" s="157"/>
      <c r="AB1" s="157"/>
      <c r="AC1" s="157"/>
    </row>
    <row r="2" spans="1:29" s="2" customFormat="1" ht="15.75" x14ac:dyDescent="0.25">
      <c r="A2" s="13" t="s">
        <v>64</v>
      </c>
      <c r="W2" s="157" t="s">
        <v>65</v>
      </c>
      <c r="X2" s="157"/>
      <c r="Y2" s="157"/>
      <c r="Z2" s="157"/>
      <c r="AA2" s="157"/>
      <c r="AB2" s="157"/>
      <c r="AC2" s="157"/>
    </row>
    <row r="3" spans="1:29" s="2" customFormat="1" ht="15.75" x14ac:dyDescent="0.25">
      <c r="A3" s="13" t="s">
        <v>66</v>
      </c>
      <c r="Y3" s="157" t="s">
        <v>16</v>
      </c>
      <c r="Z3" s="157"/>
      <c r="AA3" s="157"/>
      <c r="AB3" s="157"/>
      <c r="AC3" s="157"/>
    </row>
    <row r="4" spans="1:29" s="2" customFormat="1" ht="15.75" x14ac:dyDescent="0.25">
      <c r="A4" s="13"/>
      <c r="Y4" s="157" t="s">
        <v>54</v>
      </c>
      <c r="Z4" s="157"/>
      <c r="AA4" s="157"/>
      <c r="AB4" s="157"/>
      <c r="AC4" s="157"/>
    </row>
    <row r="5" spans="1:29" s="2" customFormat="1" ht="15.75" x14ac:dyDescent="0.25">
      <c r="Y5" s="157" t="s">
        <v>67</v>
      </c>
      <c r="Z5" s="157"/>
      <c r="AA5" s="157"/>
      <c r="AB5" s="157"/>
      <c r="AC5" s="157"/>
    </row>
    <row r="6" spans="1:29" ht="19.5" x14ac:dyDescent="0.3">
      <c r="B6" s="14" t="s">
        <v>73</v>
      </c>
      <c r="D6" s="14" t="s">
        <v>73</v>
      </c>
    </row>
    <row r="7" spans="1:29" ht="29.25" customHeight="1" thickBot="1" x14ac:dyDescent="0.25"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Y7" s="10"/>
    </row>
    <row r="8" spans="1:29" s="4" customFormat="1" ht="22.5" customHeight="1" x14ac:dyDescent="0.25">
      <c r="A8" s="148" t="s">
        <v>0</v>
      </c>
      <c r="B8" s="150" t="s">
        <v>1</v>
      </c>
      <c r="C8" s="152" t="s">
        <v>2</v>
      </c>
      <c r="D8" s="154" t="s">
        <v>3</v>
      </c>
      <c r="E8" s="147" t="s">
        <v>68</v>
      </c>
      <c r="F8" s="145"/>
      <c r="G8" s="145"/>
      <c r="H8" s="145"/>
      <c r="I8" s="156"/>
      <c r="J8" s="144" t="s">
        <v>69</v>
      </c>
      <c r="K8" s="145"/>
      <c r="L8" s="145"/>
      <c r="M8" s="145"/>
      <c r="N8" s="146"/>
      <c r="O8" s="147" t="s">
        <v>70</v>
      </c>
      <c r="P8" s="145"/>
      <c r="Q8" s="145"/>
      <c r="R8" s="145"/>
      <c r="S8" s="156"/>
      <c r="T8" s="144" t="s">
        <v>71</v>
      </c>
      <c r="U8" s="145"/>
      <c r="V8" s="145"/>
      <c r="W8" s="145"/>
      <c r="X8" s="146"/>
      <c r="Y8" s="147" t="s">
        <v>72</v>
      </c>
      <c r="Z8" s="145"/>
      <c r="AA8" s="145"/>
      <c r="AB8" s="145"/>
      <c r="AC8" s="146"/>
    </row>
    <row r="9" spans="1:29" s="1" customFormat="1" ht="63.75" customHeight="1" x14ac:dyDescent="0.25">
      <c r="A9" s="149"/>
      <c r="B9" s="151"/>
      <c r="C9" s="153"/>
      <c r="D9" s="155"/>
      <c r="E9" s="34" t="s">
        <v>4</v>
      </c>
      <c r="F9" s="30" t="s">
        <v>5</v>
      </c>
      <c r="G9" s="30" t="s">
        <v>6</v>
      </c>
      <c r="H9" s="30" t="s">
        <v>7</v>
      </c>
      <c r="I9" s="33" t="s">
        <v>8</v>
      </c>
      <c r="J9" s="88" t="s">
        <v>4</v>
      </c>
      <c r="K9" s="30" t="s">
        <v>5</v>
      </c>
      <c r="L9" s="30" t="s">
        <v>6</v>
      </c>
      <c r="M9" s="30" t="s">
        <v>7</v>
      </c>
      <c r="N9" s="32" t="s">
        <v>8</v>
      </c>
      <c r="O9" s="34" t="s">
        <v>4</v>
      </c>
      <c r="P9" s="30" t="s">
        <v>5</v>
      </c>
      <c r="Q9" s="30" t="s">
        <v>6</v>
      </c>
      <c r="R9" s="30" t="s">
        <v>7</v>
      </c>
      <c r="S9" s="33" t="s">
        <v>8</v>
      </c>
      <c r="T9" s="88" t="s">
        <v>4</v>
      </c>
      <c r="U9" s="30" t="s">
        <v>5</v>
      </c>
      <c r="V9" s="30" t="s">
        <v>6</v>
      </c>
      <c r="W9" s="30" t="s">
        <v>7</v>
      </c>
      <c r="X9" s="32" t="s">
        <v>8</v>
      </c>
      <c r="Y9" s="34" t="s">
        <v>4</v>
      </c>
      <c r="Z9" s="30" t="s">
        <v>5</v>
      </c>
      <c r="AA9" s="30" t="s">
        <v>6</v>
      </c>
      <c r="AB9" s="30" t="s">
        <v>7</v>
      </c>
      <c r="AC9" s="32" t="s">
        <v>8</v>
      </c>
    </row>
    <row r="10" spans="1:29" s="6" customFormat="1" ht="18.75" customHeight="1" x14ac:dyDescent="0.25">
      <c r="A10" s="140" t="s">
        <v>74</v>
      </c>
      <c r="B10" s="5" t="s">
        <v>27</v>
      </c>
      <c r="C10" s="37" t="s">
        <v>11</v>
      </c>
      <c r="D10" s="27" t="s">
        <v>17</v>
      </c>
      <c r="E10" s="9">
        <f>F10*1.5</f>
        <v>4170</v>
      </c>
      <c r="F10" s="36">
        <f>'Прейскурант 2021'!F10+380</f>
        <v>2780</v>
      </c>
      <c r="G10" s="8">
        <f>F10*0.85</f>
        <v>2363</v>
      </c>
      <c r="H10" s="7">
        <f>F10*0.9</f>
        <v>2502</v>
      </c>
      <c r="I10" s="16">
        <f>H10*0.85</f>
        <v>2126.6999999999998</v>
      </c>
      <c r="J10" s="17">
        <f>K10*1.5</f>
        <v>4245</v>
      </c>
      <c r="K10" s="36">
        <f>'Прейскурант 2021'!K10+380</f>
        <v>2830</v>
      </c>
      <c r="L10" s="8">
        <f>K10*0.85</f>
        <v>2405.5</v>
      </c>
      <c r="M10" s="7">
        <f>K10*0.9</f>
        <v>2547</v>
      </c>
      <c r="N10" s="18">
        <f>M10*0.85</f>
        <v>2164.9499999999998</v>
      </c>
      <c r="O10" s="9">
        <f>P10*1.5</f>
        <v>4695</v>
      </c>
      <c r="P10" s="44">
        <f>'Прейскурант 2021'!P10+380</f>
        <v>3130</v>
      </c>
      <c r="Q10" s="8">
        <f>P10*0.85</f>
        <v>2660.5</v>
      </c>
      <c r="R10" s="7">
        <f>P10*0.9</f>
        <v>2817</v>
      </c>
      <c r="S10" s="16">
        <f>R10*0.85</f>
        <v>2394.4499999999998</v>
      </c>
      <c r="T10" s="17">
        <f>U10*1.5</f>
        <v>4980</v>
      </c>
      <c r="U10" s="43">
        <f>'Прейскурант 2021'!U10+380</f>
        <v>3320</v>
      </c>
      <c r="V10" s="8">
        <f>U10*0.85</f>
        <v>2822</v>
      </c>
      <c r="W10" s="7">
        <f>U10*0.9</f>
        <v>2988</v>
      </c>
      <c r="X10" s="18">
        <f>W10*0.85</f>
        <v>2539.7999999999997</v>
      </c>
      <c r="Y10" s="9">
        <f>Z10*1.5</f>
        <v>4507.5</v>
      </c>
      <c r="Z10" s="43">
        <f>'Прейскурант 2021'!Z10+380</f>
        <v>3005</v>
      </c>
      <c r="AA10" s="8">
        <f>Z10*0.85</f>
        <v>2554.25</v>
      </c>
      <c r="AB10" s="7">
        <f>Z10*0.9</f>
        <v>2704.5</v>
      </c>
      <c r="AC10" s="18">
        <f>AB10*0.85</f>
        <v>2298.8249999999998</v>
      </c>
    </row>
    <row r="11" spans="1:29" s="6" customFormat="1" ht="15.75" x14ac:dyDescent="0.25">
      <c r="A11" s="140"/>
      <c r="B11" s="5" t="s">
        <v>35</v>
      </c>
      <c r="C11" s="37" t="s">
        <v>11</v>
      </c>
      <c r="D11" s="27" t="s">
        <v>18</v>
      </c>
      <c r="E11" s="9">
        <f>F11*1.5</f>
        <v>4320</v>
      </c>
      <c r="F11" s="36">
        <f>'Прейскурант 2021'!F11+380</f>
        <v>2880</v>
      </c>
      <c r="G11" s="8">
        <f t="shared" ref="G11:G23" si="0">F11*0.85</f>
        <v>2448</v>
      </c>
      <c r="H11" s="7">
        <f t="shared" ref="H11:H23" si="1">F11*0.9</f>
        <v>2592</v>
      </c>
      <c r="I11" s="16">
        <v>2203.1999999999998</v>
      </c>
      <c r="J11" s="17">
        <f>K11*1.5</f>
        <v>4395</v>
      </c>
      <c r="K11" s="36">
        <f>'Прейскурант 2021'!K11+380</f>
        <v>2930</v>
      </c>
      <c r="L11" s="8">
        <f t="shared" ref="L11:L23" si="2">K11*0.85</f>
        <v>2490.5</v>
      </c>
      <c r="M11" s="7">
        <f t="shared" ref="M11:M23" si="3">K11*0.9</f>
        <v>2637</v>
      </c>
      <c r="N11" s="18">
        <v>2241.4499999999998</v>
      </c>
      <c r="O11" s="9">
        <f>P11*1.5</f>
        <v>4845</v>
      </c>
      <c r="P11" s="44">
        <f>'Прейскурант 2021'!P11+380</f>
        <v>3230</v>
      </c>
      <c r="Q11" s="8">
        <f t="shared" ref="Q11:Q23" si="4">P11*0.85</f>
        <v>2745.5</v>
      </c>
      <c r="R11" s="7">
        <f t="shared" ref="R11:R23" si="5">P11*0.9</f>
        <v>2907</v>
      </c>
      <c r="S11" s="16">
        <v>2470.9499999999998</v>
      </c>
      <c r="T11" s="17">
        <f>U11*1.5</f>
        <v>5137.5</v>
      </c>
      <c r="U11" s="43">
        <f>'Прейскурант 2021'!U11+380</f>
        <v>3425</v>
      </c>
      <c r="V11" s="8">
        <f t="shared" ref="V11:V23" si="6">U11*0.85</f>
        <v>2911.25</v>
      </c>
      <c r="W11" s="7">
        <f t="shared" ref="W11:W23" si="7">U11*0.9</f>
        <v>3082.5</v>
      </c>
      <c r="X11" s="18">
        <v>2620.125</v>
      </c>
      <c r="Y11" s="9">
        <f>Z11*1.5</f>
        <v>4665</v>
      </c>
      <c r="Z11" s="43">
        <f>'Прейскурант 2021'!Z11+380</f>
        <v>3110</v>
      </c>
      <c r="AA11" s="8">
        <f t="shared" ref="AA11:AA23" si="8">Z11*0.85</f>
        <v>2643.5</v>
      </c>
      <c r="AB11" s="7">
        <f t="shared" ref="AB11:AB24" si="9">Z11*0.9</f>
        <v>2799</v>
      </c>
      <c r="AC11" s="18">
        <v>2379.15</v>
      </c>
    </row>
    <row r="12" spans="1:29" s="6" customFormat="1" ht="15.75" x14ac:dyDescent="0.25">
      <c r="A12" s="140"/>
      <c r="B12" s="5" t="s">
        <v>28</v>
      </c>
      <c r="C12" s="37" t="s">
        <v>11</v>
      </c>
      <c r="D12" s="27" t="s">
        <v>19</v>
      </c>
      <c r="E12" s="9">
        <f>F12</f>
        <v>3430</v>
      </c>
      <c r="F12" s="36">
        <f>'Прейскурант 2021'!F12+380</f>
        <v>3430</v>
      </c>
      <c r="G12" s="8">
        <f t="shared" si="0"/>
        <v>2915.5</v>
      </c>
      <c r="H12" s="7"/>
      <c r="I12" s="16">
        <v>2623.95</v>
      </c>
      <c r="J12" s="17">
        <f>K12</f>
        <v>3480</v>
      </c>
      <c r="K12" s="36">
        <f>'Прейскурант 2021'!K12+380</f>
        <v>3480</v>
      </c>
      <c r="L12" s="8">
        <f t="shared" si="2"/>
        <v>2958</v>
      </c>
      <c r="M12" s="7"/>
      <c r="N12" s="18">
        <v>2662.2</v>
      </c>
      <c r="O12" s="9">
        <f>P12</f>
        <v>3830</v>
      </c>
      <c r="P12" s="44">
        <f>'Прейскурант 2021'!P12+380</f>
        <v>3830</v>
      </c>
      <c r="Q12" s="8">
        <f t="shared" si="4"/>
        <v>3255.5</v>
      </c>
      <c r="R12" s="7"/>
      <c r="S12" s="16">
        <v>2929.95</v>
      </c>
      <c r="T12" s="17">
        <f>U12</f>
        <v>4055</v>
      </c>
      <c r="U12" s="43">
        <f>'Прейскурант 2021'!U12+380</f>
        <v>4055</v>
      </c>
      <c r="V12" s="8">
        <f t="shared" si="6"/>
        <v>3446.75</v>
      </c>
      <c r="W12" s="7"/>
      <c r="X12" s="18">
        <v>3102.0749999999998</v>
      </c>
      <c r="Y12" s="9">
        <f>Z12</f>
        <v>3690</v>
      </c>
      <c r="Z12" s="43">
        <f>'Прейскурант 2021'!Z12+380</f>
        <v>3690</v>
      </c>
      <c r="AA12" s="8">
        <f t="shared" si="8"/>
        <v>3136.5</v>
      </c>
      <c r="AB12" s="7"/>
      <c r="AC12" s="18">
        <v>2822.85</v>
      </c>
    </row>
    <row r="13" spans="1:29" s="6" customFormat="1" ht="15.75" x14ac:dyDescent="0.25">
      <c r="A13" s="140"/>
      <c r="B13" s="5" t="s">
        <v>29</v>
      </c>
      <c r="C13" s="37" t="s">
        <v>12</v>
      </c>
      <c r="D13" s="27" t="s">
        <v>20</v>
      </c>
      <c r="E13" s="9">
        <f>F13*1.5</f>
        <v>4695</v>
      </c>
      <c r="F13" s="36">
        <f>'Прейскурант 2021'!F13+380</f>
        <v>3130</v>
      </c>
      <c r="G13" s="8">
        <f t="shared" si="0"/>
        <v>2660.5</v>
      </c>
      <c r="H13" s="7">
        <f t="shared" si="1"/>
        <v>2817</v>
      </c>
      <c r="I13" s="16">
        <v>2394.4499999999998</v>
      </c>
      <c r="J13" s="17">
        <f>K13*1.5</f>
        <v>4770</v>
      </c>
      <c r="K13" s="36">
        <f>'Прейскурант 2021'!K13+380</f>
        <v>3180</v>
      </c>
      <c r="L13" s="8">
        <f t="shared" si="2"/>
        <v>2703</v>
      </c>
      <c r="M13" s="7">
        <f t="shared" si="3"/>
        <v>2862</v>
      </c>
      <c r="N13" s="18">
        <v>2432.6999999999998</v>
      </c>
      <c r="O13" s="9">
        <f>P13*1.5</f>
        <v>5220</v>
      </c>
      <c r="P13" s="44">
        <f>'Прейскурант 2021'!P13+380</f>
        <v>3480</v>
      </c>
      <c r="Q13" s="8">
        <f t="shared" si="4"/>
        <v>2958</v>
      </c>
      <c r="R13" s="7">
        <f t="shared" si="5"/>
        <v>3132</v>
      </c>
      <c r="S13" s="16">
        <v>2662.2</v>
      </c>
      <c r="T13" s="17">
        <f>U13*1.5</f>
        <v>5535</v>
      </c>
      <c r="U13" s="43">
        <f>'Прейскурант 2021'!U13+380</f>
        <v>3690</v>
      </c>
      <c r="V13" s="8">
        <f t="shared" si="6"/>
        <v>3136.5</v>
      </c>
      <c r="W13" s="7">
        <f t="shared" si="7"/>
        <v>3321</v>
      </c>
      <c r="X13" s="18">
        <v>2822.85</v>
      </c>
      <c r="Y13" s="9">
        <f>Z13*1.5</f>
        <v>5062.5</v>
      </c>
      <c r="Z13" s="43">
        <f>'Прейскурант 2021'!Z13+380</f>
        <v>3375</v>
      </c>
      <c r="AA13" s="8">
        <f t="shared" si="8"/>
        <v>2868.75</v>
      </c>
      <c r="AB13" s="7">
        <f t="shared" si="9"/>
        <v>3037.5</v>
      </c>
      <c r="AC13" s="18">
        <v>2581.875</v>
      </c>
    </row>
    <row r="14" spans="1:29" s="6" customFormat="1" ht="15.75" x14ac:dyDescent="0.25">
      <c r="A14" s="140"/>
      <c r="B14" s="5" t="s">
        <v>36</v>
      </c>
      <c r="C14" s="37" t="s">
        <v>12</v>
      </c>
      <c r="D14" s="27" t="s">
        <v>21</v>
      </c>
      <c r="E14" s="9">
        <f t="shared" ref="E14:E17" si="10">F14*1.5</f>
        <v>4845</v>
      </c>
      <c r="F14" s="36">
        <f>'Прейскурант 2021'!F14+380</f>
        <v>3230</v>
      </c>
      <c r="G14" s="8">
        <f t="shared" si="0"/>
        <v>2745.5</v>
      </c>
      <c r="H14" s="7">
        <f t="shared" si="1"/>
        <v>2907</v>
      </c>
      <c r="I14" s="16">
        <v>2470.9499999999998</v>
      </c>
      <c r="J14" s="17">
        <f t="shared" ref="J14:J17" si="11">K14*1.5</f>
        <v>4920</v>
      </c>
      <c r="K14" s="36">
        <f>'Прейскурант 2021'!K14+380</f>
        <v>3280</v>
      </c>
      <c r="L14" s="8">
        <f t="shared" si="2"/>
        <v>2788</v>
      </c>
      <c r="M14" s="7">
        <f t="shared" si="3"/>
        <v>2952</v>
      </c>
      <c r="N14" s="18">
        <v>2509.1999999999998</v>
      </c>
      <c r="O14" s="9">
        <f t="shared" ref="O14:O17" si="12">P14*1.5</f>
        <v>5370</v>
      </c>
      <c r="P14" s="44">
        <f>'Прейскурант 2021'!P14+380</f>
        <v>3580</v>
      </c>
      <c r="Q14" s="8">
        <f t="shared" si="4"/>
        <v>3043</v>
      </c>
      <c r="R14" s="7">
        <f t="shared" si="5"/>
        <v>3222</v>
      </c>
      <c r="S14" s="16">
        <v>2738.7</v>
      </c>
      <c r="T14" s="17">
        <f t="shared" ref="T14:T17" si="13">U14*1.5</f>
        <v>5692.5</v>
      </c>
      <c r="U14" s="43">
        <f>'Прейскурант 2021'!U14+380</f>
        <v>3795</v>
      </c>
      <c r="V14" s="8">
        <f t="shared" si="6"/>
        <v>3225.75</v>
      </c>
      <c r="W14" s="7">
        <f t="shared" si="7"/>
        <v>3415.5</v>
      </c>
      <c r="X14" s="18">
        <v>2903.1749999999997</v>
      </c>
      <c r="Y14" s="9">
        <f t="shared" ref="Y14:Y17" si="14">Z14*1.5</f>
        <v>5220</v>
      </c>
      <c r="Z14" s="43">
        <f>'Прейскурант 2021'!Z14+380</f>
        <v>3480</v>
      </c>
      <c r="AA14" s="8">
        <f t="shared" si="8"/>
        <v>2958</v>
      </c>
      <c r="AB14" s="7">
        <f t="shared" si="9"/>
        <v>3132</v>
      </c>
      <c r="AC14" s="18">
        <v>2662.2</v>
      </c>
    </row>
    <row r="15" spans="1:29" s="6" customFormat="1" ht="31.5" x14ac:dyDescent="0.25">
      <c r="A15" s="140"/>
      <c r="B15" s="5" t="s">
        <v>46</v>
      </c>
      <c r="C15" s="37" t="s">
        <v>12</v>
      </c>
      <c r="D15" s="27" t="s">
        <v>45</v>
      </c>
      <c r="E15" s="9">
        <f t="shared" si="10"/>
        <v>4995</v>
      </c>
      <c r="F15" s="36">
        <f>'Прейскурант 2021'!F15+380</f>
        <v>3330</v>
      </c>
      <c r="G15" s="8">
        <f t="shared" si="0"/>
        <v>2830.5</v>
      </c>
      <c r="H15" s="7">
        <f t="shared" si="1"/>
        <v>2997</v>
      </c>
      <c r="I15" s="16">
        <v>2547.4499999999998</v>
      </c>
      <c r="J15" s="17">
        <f t="shared" si="11"/>
        <v>5070</v>
      </c>
      <c r="K15" s="36">
        <f>'Прейскурант 2021'!K15+380</f>
        <v>3380</v>
      </c>
      <c r="L15" s="8">
        <f t="shared" si="2"/>
        <v>2873</v>
      </c>
      <c r="M15" s="7">
        <f t="shared" si="3"/>
        <v>3042</v>
      </c>
      <c r="N15" s="18">
        <v>2585.6999999999998</v>
      </c>
      <c r="O15" s="9">
        <f t="shared" si="12"/>
        <v>5445</v>
      </c>
      <c r="P15" s="44">
        <f>'Прейскурант 2021'!P15+380</f>
        <v>3630</v>
      </c>
      <c r="Q15" s="8">
        <f t="shared" si="4"/>
        <v>3085.5</v>
      </c>
      <c r="R15" s="7">
        <f t="shared" si="5"/>
        <v>3267</v>
      </c>
      <c r="S15" s="16">
        <v>2776.95</v>
      </c>
      <c r="T15" s="17">
        <f t="shared" si="13"/>
        <v>5767.5</v>
      </c>
      <c r="U15" s="43">
        <f>'Прейскурант 2021'!U15+380</f>
        <v>3845</v>
      </c>
      <c r="V15" s="8">
        <f t="shared" si="6"/>
        <v>3268.25</v>
      </c>
      <c r="W15" s="7">
        <f t="shared" si="7"/>
        <v>3460.5</v>
      </c>
      <c r="X15" s="18">
        <v>2941.4249999999997</v>
      </c>
      <c r="Y15" s="9">
        <f t="shared" si="14"/>
        <v>5370</v>
      </c>
      <c r="Z15" s="43">
        <f>'Прейскурант 2021'!Z15+380</f>
        <v>3580</v>
      </c>
      <c r="AA15" s="8">
        <f t="shared" si="8"/>
        <v>3043</v>
      </c>
      <c r="AB15" s="7">
        <f t="shared" si="9"/>
        <v>3222</v>
      </c>
      <c r="AC15" s="18">
        <v>2738.7</v>
      </c>
    </row>
    <row r="16" spans="1:29" s="15" customFormat="1" ht="15.75" x14ac:dyDescent="0.25">
      <c r="A16" s="140"/>
      <c r="B16" s="11" t="s">
        <v>30</v>
      </c>
      <c r="C16" s="24" t="s">
        <v>12</v>
      </c>
      <c r="D16" s="28" t="s">
        <v>22</v>
      </c>
      <c r="E16" s="77">
        <f t="shared" si="10"/>
        <v>5145</v>
      </c>
      <c r="F16" s="36">
        <f>'Прейскурант 2021'!F16+380</f>
        <v>3430</v>
      </c>
      <c r="G16" s="8">
        <f t="shared" si="0"/>
        <v>2915.5</v>
      </c>
      <c r="H16" s="7">
        <f t="shared" si="1"/>
        <v>3087</v>
      </c>
      <c r="I16" s="16">
        <v>2623.95</v>
      </c>
      <c r="J16" s="80">
        <f t="shared" si="11"/>
        <v>5220</v>
      </c>
      <c r="K16" s="36">
        <f>'Прейскурант 2021'!K16+380</f>
        <v>3480</v>
      </c>
      <c r="L16" s="8">
        <f t="shared" si="2"/>
        <v>2958</v>
      </c>
      <c r="M16" s="7">
        <f t="shared" si="3"/>
        <v>3132</v>
      </c>
      <c r="N16" s="18">
        <v>2662.2</v>
      </c>
      <c r="O16" s="77">
        <f t="shared" si="12"/>
        <v>5745</v>
      </c>
      <c r="P16" s="44">
        <f>'Прейскурант 2021'!P16+380</f>
        <v>3830</v>
      </c>
      <c r="Q16" s="78">
        <f t="shared" si="4"/>
        <v>3255.5</v>
      </c>
      <c r="R16" s="7">
        <f t="shared" si="5"/>
        <v>3447</v>
      </c>
      <c r="S16" s="16">
        <v>2929.95</v>
      </c>
      <c r="T16" s="80">
        <f t="shared" si="13"/>
        <v>6082.5</v>
      </c>
      <c r="U16" s="43">
        <f>'Прейскурант 2021'!U16+380</f>
        <v>4055</v>
      </c>
      <c r="V16" s="78">
        <f t="shared" si="6"/>
        <v>3446.75</v>
      </c>
      <c r="W16" s="7">
        <f t="shared" si="7"/>
        <v>3649.5</v>
      </c>
      <c r="X16" s="18">
        <v>3102.0749999999998</v>
      </c>
      <c r="Y16" s="77">
        <f t="shared" si="14"/>
        <v>5535</v>
      </c>
      <c r="Z16" s="43">
        <f>'Прейскурант 2021'!Z16+380</f>
        <v>3690</v>
      </c>
      <c r="AA16" s="78">
        <f t="shared" si="8"/>
        <v>3136.5</v>
      </c>
      <c r="AB16" s="7">
        <f t="shared" si="9"/>
        <v>3321</v>
      </c>
      <c r="AC16" s="18">
        <v>2822.85</v>
      </c>
    </row>
    <row r="17" spans="1:29" s="15" customFormat="1" ht="36.75" customHeight="1" x14ac:dyDescent="0.25">
      <c r="A17" s="140"/>
      <c r="B17" s="11" t="s">
        <v>31</v>
      </c>
      <c r="C17" s="24" t="s">
        <v>12</v>
      </c>
      <c r="D17" s="28" t="s">
        <v>23</v>
      </c>
      <c r="E17" s="77">
        <f t="shared" si="10"/>
        <v>5595</v>
      </c>
      <c r="F17" s="36">
        <f>'Прейскурант 2021'!F17+380</f>
        <v>3730</v>
      </c>
      <c r="G17" s="8">
        <f t="shared" si="0"/>
        <v>3170.5</v>
      </c>
      <c r="H17" s="7">
        <f t="shared" si="1"/>
        <v>3357</v>
      </c>
      <c r="I17" s="16">
        <v>2853.45</v>
      </c>
      <c r="J17" s="80">
        <f t="shared" si="11"/>
        <v>5670</v>
      </c>
      <c r="K17" s="36">
        <f>'Прейскурант 2021'!K17+380</f>
        <v>3780</v>
      </c>
      <c r="L17" s="8">
        <f t="shared" si="2"/>
        <v>3213</v>
      </c>
      <c r="M17" s="7">
        <f t="shared" si="3"/>
        <v>3402</v>
      </c>
      <c r="N17" s="18">
        <v>2891.7</v>
      </c>
      <c r="O17" s="77">
        <f t="shared" si="12"/>
        <v>6120</v>
      </c>
      <c r="P17" s="44">
        <f>'Прейскурант 2021'!P17+380</f>
        <v>4080</v>
      </c>
      <c r="Q17" s="78">
        <f t="shared" si="4"/>
        <v>3468</v>
      </c>
      <c r="R17" s="7">
        <f t="shared" si="5"/>
        <v>3672</v>
      </c>
      <c r="S17" s="16">
        <v>3121.2</v>
      </c>
      <c r="T17" s="80">
        <f t="shared" si="13"/>
        <v>6480</v>
      </c>
      <c r="U17" s="43">
        <f>'Прейскурант 2021'!U17+380</f>
        <v>4320</v>
      </c>
      <c r="V17" s="78">
        <f t="shared" si="6"/>
        <v>3672</v>
      </c>
      <c r="W17" s="7">
        <f t="shared" si="7"/>
        <v>3888</v>
      </c>
      <c r="X17" s="18">
        <v>3304.7999999999997</v>
      </c>
      <c r="Y17" s="77">
        <f t="shared" si="14"/>
        <v>6007.5</v>
      </c>
      <c r="Z17" s="43">
        <f>'Прейскурант 2021'!Z17+380</f>
        <v>4005</v>
      </c>
      <c r="AA17" s="78">
        <f t="shared" si="8"/>
        <v>3404.25</v>
      </c>
      <c r="AB17" s="7">
        <f t="shared" si="9"/>
        <v>3604.5</v>
      </c>
      <c r="AC17" s="18">
        <v>3063.8249999999998</v>
      </c>
    </row>
    <row r="18" spans="1:29" s="15" customFormat="1" ht="15.75" x14ac:dyDescent="0.25">
      <c r="A18" s="140"/>
      <c r="B18" s="11" t="s">
        <v>32</v>
      </c>
      <c r="C18" s="24" t="s">
        <v>12</v>
      </c>
      <c r="D18" s="28" t="s">
        <v>24</v>
      </c>
      <c r="E18" s="77">
        <f>F18</f>
        <v>3530</v>
      </c>
      <c r="F18" s="36">
        <f>'Прейскурант 2021'!F18+380</f>
        <v>3530</v>
      </c>
      <c r="G18" s="8">
        <f t="shared" si="0"/>
        <v>3000.5</v>
      </c>
      <c r="H18" s="7"/>
      <c r="I18" s="16">
        <v>2700.45</v>
      </c>
      <c r="J18" s="80">
        <f>K18</f>
        <v>3580</v>
      </c>
      <c r="K18" s="36">
        <f>'Прейскурант 2021'!K18+380</f>
        <v>3580</v>
      </c>
      <c r="L18" s="8">
        <f t="shared" si="2"/>
        <v>3043</v>
      </c>
      <c r="M18" s="7"/>
      <c r="N18" s="18">
        <v>2738.7</v>
      </c>
      <c r="O18" s="77">
        <f>P18</f>
        <v>3880</v>
      </c>
      <c r="P18" s="44">
        <f>'Прейскурант 2021'!P18+380</f>
        <v>3880</v>
      </c>
      <c r="Q18" s="78">
        <f t="shared" si="4"/>
        <v>3298</v>
      </c>
      <c r="R18" s="7"/>
      <c r="S18" s="16">
        <v>2968.2</v>
      </c>
      <c r="T18" s="80">
        <f>U18</f>
        <v>4110</v>
      </c>
      <c r="U18" s="43">
        <f>'Прейскурант 2021'!U18+380</f>
        <v>4110</v>
      </c>
      <c r="V18" s="78">
        <f t="shared" si="6"/>
        <v>3493.5</v>
      </c>
      <c r="W18" s="7"/>
      <c r="X18" s="18">
        <v>3144.15</v>
      </c>
      <c r="Y18" s="77">
        <f>Z18</f>
        <v>3795</v>
      </c>
      <c r="Z18" s="43">
        <f>'Прейскурант 2021'!Z18+380</f>
        <v>3795</v>
      </c>
      <c r="AA18" s="78">
        <f t="shared" si="8"/>
        <v>3225.75</v>
      </c>
      <c r="AB18" s="7"/>
      <c r="AC18" s="18">
        <v>2903.1749999999997</v>
      </c>
    </row>
    <row r="19" spans="1:29" s="15" customFormat="1" ht="31.5" x14ac:dyDescent="0.25">
      <c r="A19" s="140"/>
      <c r="B19" s="11" t="s">
        <v>41</v>
      </c>
      <c r="C19" s="24" t="s">
        <v>42</v>
      </c>
      <c r="D19" s="28" t="s">
        <v>55</v>
      </c>
      <c r="E19" s="77">
        <f t="shared" ref="E19:E22" si="15">F19</f>
        <v>3580</v>
      </c>
      <c r="F19" s="36">
        <f>'Прейскурант 2021'!F19+380</f>
        <v>3580</v>
      </c>
      <c r="G19" s="8">
        <f t="shared" si="0"/>
        <v>3043</v>
      </c>
      <c r="H19" s="7"/>
      <c r="I19" s="16">
        <v>2738.7</v>
      </c>
      <c r="J19" s="80">
        <f t="shared" ref="J19:J22" si="16">K19</f>
        <v>3630</v>
      </c>
      <c r="K19" s="36">
        <f>'Прейскурант 2021'!K19+380</f>
        <v>3630</v>
      </c>
      <c r="L19" s="8">
        <f t="shared" si="2"/>
        <v>3085.5</v>
      </c>
      <c r="M19" s="7"/>
      <c r="N19" s="18">
        <v>2776.95</v>
      </c>
      <c r="O19" s="77">
        <f t="shared" ref="O19:O22" si="17">P19</f>
        <v>3980</v>
      </c>
      <c r="P19" s="44">
        <f>'Прейскурант 2021'!P19+380</f>
        <v>3980</v>
      </c>
      <c r="Q19" s="78">
        <f t="shared" si="4"/>
        <v>3383</v>
      </c>
      <c r="R19" s="7"/>
      <c r="S19" s="16">
        <v>3044.7</v>
      </c>
      <c r="T19" s="80">
        <f t="shared" ref="T19:T22" si="18">U19</f>
        <v>4215</v>
      </c>
      <c r="U19" s="43">
        <f>'Прейскурант 2021'!U19+380</f>
        <v>4215</v>
      </c>
      <c r="V19" s="78">
        <f t="shared" si="6"/>
        <v>3582.75</v>
      </c>
      <c r="W19" s="7"/>
      <c r="X19" s="18">
        <v>3224.4749999999999</v>
      </c>
      <c r="Y19" s="77">
        <f t="shared" ref="Y19:Y22" si="19">Z19</f>
        <v>3845</v>
      </c>
      <c r="Z19" s="43">
        <f>'Прейскурант 2021'!Z19+380</f>
        <v>3845</v>
      </c>
      <c r="AA19" s="78">
        <f t="shared" si="8"/>
        <v>3268.25</v>
      </c>
      <c r="AB19" s="7"/>
      <c r="AC19" s="18">
        <v>2941.4249999999997</v>
      </c>
    </row>
    <row r="20" spans="1:29" s="15" customFormat="1" ht="15.75" x14ac:dyDescent="0.25">
      <c r="A20" s="140"/>
      <c r="B20" s="11" t="s">
        <v>44</v>
      </c>
      <c r="C20" s="24" t="s">
        <v>12</v>
      </c>
      <c r="D20" s="28" t="s">
        <v>25</v>
      </c>
      <c r="E20" s="77">
        <f t="shared" si="15"/>
        <v>3530</v>
      </c>
      <c r="F20" s="36">
        <f>'Прейскурант 2021'!F20+380</f>
        <v>3530</v>
      </c>
      <c r="G20" s="8">
        <f t="shared" si="0"/>
        <v>3000.5</v>
      </c>
      <c r="H20" s="7"/>
      <c r="I20" s="16">
        <v>2700.45</v>
      </c>
      <c r="J20" s="80">
        <f t="shared" si="16"/>
        <v>3580</v>
      </c>
      <c r="K20" s="36">
        <f>'Прейскурант 2021'!K20+380</f>
        <v>3580</v>
      </c>
      <c r="L20" s="8">
        <f t="shared" si="2"/>
        <v>3043</v>
      </c>
      <c r="M20" s="7"/>
      <c r="N20" s="18">
        <v>2738.7</v>
      </c>
      <c r="O20" s="77">
        <f t="shared" si="17"/>
        <v>3880</v>
      </c>
      <c r="P20" s="44">
        <f>'Прейскурант 2021'!P20+380</f>
        <v>3880</v>
      </c>
      <c r="Q20" s="78">
        <f t="shared" si="4"/>
        <v>3298</v>
      </c>
      <c r="R20" s="7"/>
      <c r="S20" s="16">
        <v>2968.2</v>
      </c>
      <c r="T20" s="80">
        <f t="shared" si="18"/>
        <v>4110</v>
      </c>
      <c r="U20" s="43">
        <f>'Прейскурант 2021'!U20+380</f>
        <v>4110</v>
      </c>
      <c r="V20" s="78">
        <f t="shared" si="6"/>
        <v>3493.5</v>
      </c>
      <c r="W20" s="7"/>
      <c r="X20" s="18">
        <v>3144.15</v>
      </c>
      <c r="Y20" s="77">
        <f t="shared" si="19"/>
        <v>3795</v>
      </c>
      <c r="Z20" s="43">
        <f>'Прейскурант 2021'!Z20+380</f>
        <v>3795</v>
      </c>
      <c r="AA20" s="78">
        <f t="shared" si="8"/>
        <v>3225.75</v>
      </c>
      <c r="AB20" s="7"/>
      <c r="AC20" s="18">
        <v>2903.1749999999997</v>
      </c>
    </row>
    <row r="21" spans="1:29" s="15" customFormat="1" ht="36.75" customHeight="1" x14ac:dyDescent="0.25">
      <c r="A21" s="140"/>
      <c r="B21" s="11" t="s">
        <v>43</v>
      </c>
      <c r="C21" s="24" t="s">
        <v>42</v>
      </c>
      <c r="D21" s="28" t="s">
        <v>56</v>
      </c>
      <c r="E21" s="77">
        <f t="shared" si="15"/>
        <v>3580</v>
      </c>
      <c r="F21" s="36">
        <f>'Прейскурант 2021'!F21+380</f>
        <v>3580</v>
      </c>
      <c r="G21" s="8">
        <f t="shared" si="0"/>
        <v>3043</v>
      </c>
      <c r="H21" s="7"/>
      <c r="I21" s="16">
        <v>2738.7</v>
      </c>
      <c r="J21" s="80">
        <f t="shared" si="16"/>
        <v>3630</v>
      </c>
      <c r="K21" s="36">
        <f>'Прейскурант 2021'!K21+380</f>
        <v>3630</v>
      </c>
      <c r="L21" s="8">
        <f t="shared" si="2"/>
        <v>3085.5</v>
      </c>
      <c r="M21" s="7"/>
      <c r="N21" s="18">
        <v>2776.95</v>
      </c>
      <c r="O21" s="77">
        <f t="shared" si="17"/>
        <v>3980</v>
      </c>
      <c r="P21" s="44">
        <f>'Прейскурант 2021'!P21+380</f>
        <v>3980</v>
      </c>
      <c r="Q21" s="78">
        <f t="shared" si="4"/>
        <v>3383</v>
      </c>
      <c r="R21" s="7"/>
      <c r="S21" s="16">
        <v>3044.7</v>
      </c>
      <c r="T21" s="80">
        <f t="shared" si="18"/>
        <v>4215</v>
      </c>
      <c r="U21" s="43">
        <f>'Прейскурант 2021'!U21+380</f>
        <v>4215</v>
      </c>
      <c r="V21" s="78">
        <f t="shared" si="6"/>
        <v>3582.75</v>
      </c>
      <c r="W21" s="7"/>
      <c r="X21" s="18">
        <v>3224.4749999999999</v>
      </c>
      <c r="Y21" s="77">
        <f t="shared" si="19"/>
        <v>3845</v>
      </c>
      <c r="Z21" s="43">
        <f>'Прейскурант 2021'!Z21+380</f>
        <v>3845</v>
      </c>
      <c r="AA21" s="78">
        <f t="shared" si="8"/>
        <v>3268.25</v>
      </c>
      <c r="AB21" s="7"/>
      <c r="AC21" s="18">
        <v>2941.4249999999997</v>
      </c>
    </row>
    <row r="22" spans="1:29" s="15" customFormat="1" ht="15.75" x14ac:dyDescent="0.25">
      <c r="A22" s="140"/>
      <c r="B22" s="11" t="s">
        <v>33</v>
      </c>
      <c r="C22" s="24" t="s">
        <v>12</v>
      </c>
      <c r="D22" s="28" t="s">
        <v>26</v>
      </c>
      <c r="E22" s="77">
        <f t="shared" si="15"/>
        <v>3730</v>
      </c>
      <c r="F22" s="36">
        <f>'Прейскурант 2021'!F22+380</f>
        <v>3730</v>
      </c>
      <c r="G22" s="8">
        <f t="shared" si="0"/>
        <v>3170.5</v>
      </c>
      <c r="H22" s="7"/>
      <c r="I22" s="16">
        <v>2853.45</v>
      </c>
      <c r="J22" s="80">
        <f t="shared" si="16"/>
        <v>3780</v>
      </c>
      <c r="K22" s="36">
        <f>'Прейскурант 2021'!K22+380</f>
        <v>3780</v>
      </c>
      <c r="L22" s="8">
        <f t="shared" si="2"/>
        <v>3213</v>
      </c>
      <c r="M22" s="7"/>
      <c r="N22" s="18">
        <v>2891.7</v>
      </c>
      <c r="O22" s="77">
        <f t="shared" si="17"/>
        <v>4030</v>
      </c>
      <c r="P22" s="44">
        <f>'Прейскурант 2021'!P22+380</f>
        <v>4030</v>
      </c>
      <c r="Q22" s="78">
        <f t="shared" si="4"/>
        <v>3425.5</v>
      </c>
      <c r="R22" s="7"/>
      <c r="S22" s="16">
        <v>3082.95</v>
      </c>
      <c r="T22" s="80">
        <f t="shared" si="18"/>
        <v>4265</v>
      </c>
      <c r="U22" s="43">
        <f>'Прейскурант 2021'!U22+380</f>
        <v>4265</v>
      </c>
      <c r="V22" s="78">
        <f t="shared" si="6"/>
        <v>3625.25</v>
      </c>
      <c r="W22" s="7"/>
      <c r="X22" s="18">
        <v>3262.7249999999999</v>
      </c>
      <c r="Y22" s="77">
        <f t="shared" si="19"/>
        <v>4005</v>
      </c>
      <c r="Z22" s="43">
        <f>'Прейскурант 2021'!Z22+380</f>
        <v>4005</v>
      </c>
      <c r="AA22" s="78">
        <f t="shared" si="8"/>
        <v>3404.25</v>
      </c>
      <c r="AB22" s="7"/>
      <c r="AC22" s="18">
        <v>3063.8249999999998</v>
      </c>
    </row>
    <row r="23" spans="1:29" s="15" customFormat="1" ht="21.75" customHeight="1" x14ac:dyDescent="0.25">
      <c r="A23" s="140"/>
      <c r="B23" s="11" t="s">
        <v>34</v>
      </c>
      <c r="C23" s="24" t="s">
        <v>14</v>
      </c>
      <c r="D23" s="28" t="s">
        <v>15</v>
      </c>
      <c r="E23" s="77">
        <f>F23*1.5</f>
        <v>5970</v>
      </c>
      <c r="F23" s="36">
        <f>'Прейскурант 2021'!F23+380</f>
        <v>3980</v>
      </c>
      <c r="G23" s="8">
        <f t="shared" si="0"/>
        <v>3383</v>
      </c>
      <c r="H23" s="7">
        <f t="shared" si="1"/>
        <v>3582</v>
      </c>
      <c r="I23" s="16">
        <v>3044.7</v>
      </c>
      <c r="J23" s="80">
        <f>K23*1.5</f>
        <v>6045</v>
      </c>
      <c r="K23" s="36">
        <f>'Прейскурант 2021'!K23+380</f>
        <v>4030</v>
      </c>
      <c r="L23" s="8">
        <f t="shared" si="2"/>
        <v>3425.5</v>
      </c>
      <c r="M23" s="7">
        <f t="shared" si="3"/>
        <v>3627</v>
      </c>
      <c r="N23" s="18">
        <v>3082.95</v>
      </c>
      <c r="O23" s="77">
        <f>P23*1.5</f>
        <v>6270</v>
      </c>
      <c r="P23" s="44">
        <f>'Прейскурант 2021'!P23+380</f>
        <v>4180</v>
      </c>
      <c r="Q23" s="78">
        <f t="shared" si="4"/>
        <v>3553</v>
      </c>
      <c r="R23" s="7">
        <f t="shared" si="5"/>
        <v>3762</v>
      </c>
      <c r="S23" s="16">
        <v>3197.7</v>
      </c>
      <c r="T23" s="80">
        <f>U23*1.5</f>
        <v>6637.5</v>
      </c>
      <c r="U23" s="43">
        <f>'Прейскурант 2021'!U23+380</f>
        <v>4425</v>
      </c>
      <c r="V23" s="78">
        <f t="shared" si="6"/>
        <v>3761.25</v>
      </c>
      <c r="W23" s="7">
        <f t="shared" si="7"/>
        <v>3982.5</v>
      </c>
      <c r="X23" s="18">
        <v>3385.125</v>
      </c>
      <c r="Y23" s="77">
        <f>Z23*1.5</f>
        <v>6397.5</v>
      </c>
      <c r="Z23" s="43">
        <f>'Прейскурант 2021'!Z23+380</f>
        <v>4265</v>
      </c>
      <c r="AA23" s="78">
        <f t="shared" si="8"/>
        <v>3625.25</v>
      </c>
      <c r="AB23" s="7">
        <f t="shared" si="9"/>
        <v>3838.5</v>
      </c>
      <c r="AC23" s="18">
        <v>3262.7249999999999</v>
      </c>
    </row>
    <row r="24" spans="1:29" s="15" customFormat="1" ht="3.75" customHeight="1" x14ac:dyDescent="0.25">
      <c r="A24" s="48"/>
      <c r="B24" s="23"/>
      <c r="C24" s="52"/>
      <c r="D24" s="41"/>
      <c r="E24" s="56"/>
      <c r="F24" s="31"/>
      <c r="G24" s="76"/>
      <c r="H24" s="67"/>
      <c r="I24" s="68"/>
      <c r="J24" s="69"/>
      <c r="K24" s="31"/>
      <c r="L24" s="45"/>
      <c r="M24" s="67"/>
      <c r="N24" s="47"/>
      <c r="O24" s="56"/>
      <c r="P24" s="70"/>
      <c r="Q24" s="45"/>
      <c r="R24" s="67"/>
      <c r="S24" s="68"/>
      <c r="T24" s="69"/>
      <c r="U24" s="71"/>
      <c r="V24" s="45"/>
      <c r="W24" s="67"/>
      <c r="X24" s="47"/>
      <c r="Y24" s="56"/>
      <c r="Z24" s="71"/>
      <c r="AA24" s="45"/>
      <c r="AB24" s="67">
        <f t="shared" si="9"/>
        <v>0</v>
      </c>
      <c r="AC24" s="47"/>
    </row>
    <row r="25" spans="1:29" s="6" customFormat="1" ht="18.75" customHeight="1" x14ac:dyDescent="0.25">
      <c r="A25" s="140" t="s">
        <v>77</v>
      </c>
      <c r="B25" s="5" t="s">
        <v>27</v>
      </c>
      <c r="C25" s="37" t="s">
        <v>11</v>
      </c>
      <c r="D25" s="27" t="s">
        <v>17</v>
      </c>
      <c r="E25" s="9">
        <f>F25*1.5</f>
        <v>3336</v>
      </c>
      <c r="F25" s="36">
        <f>F10*0.8</f>
        <v>2224</v>
      </c>
      <c r="G25" s="8">
        <f>F25*0.85</f>
        <v>1890.3999999999999</v>
      </c>
      <c r="H25" s="7">
        <f>F25*0.9</f>
        <v>2001.6000000000001</v>
      </c>
      <c r="I25" s="16">
        <f>H25*0.85</f>
        <v>1701.3600000000001</v>
      </c>
      <c r="J25" s="17">
        <f>K25*1.5</f>
        <v>3396</v>
      </c>
      <c r="K25" s="36">
        <f>K10*0.8</f>
        <v>2264</v>
      </c>
      <c r="L25" s="8">
        <f>K25*0.85</f>
        <v>1924.3999999999999</v>
      </c>
      <c r="M25" s="7">
        <f>K25*0.9</f>
        <v>2037.6000000000001</v>
      </c>
      <c r="N25" s="18">
        <f>M25*0.85</f>
        <v>1731.96</v>
      </c>
      <c r="O25" s="9">
        <f>P25*1.5</f>
        <v>3756</v>
      </c>
      <c r="P25" s="44">
        <f>P10*0.8</f>
        <v>2504</v>
      </c>
      <c r="Q25" s="8">
        <f>P25*0.85</f>
        <v>2128.4</v>
      </c>
      <c r="R25" s="7">
        <f>P25*0.9</f>
        <v>2253.6</v>
      </c>
      <c r="S25" s="16">
        <f>R25*0.85</f>
        <v>1915.56</v>
      </c>
      <c r="T25" s="17">
        <f>U25*1.5</f>
        <v>3984</v>
      </c>
      <c r="U25" s="43">
        <f>U10*0.8</f>
        <v>2656</v>
      </c>
      <c r="V25" s="8">
        <f>U25*0.85</f>
        <v>2257.6</v>
      </c>
      <c r="W25" s="7">
        <f>U25*0.9</f>
        <v>2390.4</v>
      </c>
      <c r="X25" s="18">
        <f>W25*0.85</f>
        <v>2031.84</v>
      </c>
      <c r="Y25" s="9">
        <f>Z25*1.5</f>
        <v>3606</v>
      </c>
      <c r="Z25" s="43">
        <f>Z10*0.8</f>
        <v>2404</v>
      </c>
      <c r="AA25" s="8">
        <f>Z25*0.85</f>
        <v>2043.3999999999999</v>
      </c>
      <c r="AB25" s="7">
        <f>Z25*0.9</f>
        <v>2163.6</v>
      </c>
      <c r="AC25" s="18">
        <f>AB25*0.85</f>
        <v>1839.06</v>
      </c>
    </row>
    <row r="26" spans="1:29" s="6" customFormat="1" ht="15.75" x14ac:dyDescent="0.25">
      <c r="A26" s="140"/>
      <c r="B26" s="5" t="s">
        <v>35</v>
      </c>
      <c r="C26" s="37" t="s">
        <v>11</v>
      </c>
      <c r="D26" s="27" t="s">
        <v>18</v>
      </c>
      <c r="E26" s="9">
        <f>F26*1.5</f>
        <v>3456</v>
      </c>
      <c r="F26" s="36">
        <f t="shared" ref="F26:F38" si="20">F11*0.8</f>
        <v>2304</v>
      </c>
      <c r="G26" s="8">
        <f t="shared" ref="G26:G38" si="21">F26*0.85</f>
        <v>1958.3999999999999</v>
      </c>
      <c r="H26" s="7">
        <f t="shared" ref="H26:H38" si="22">F26*0.9</f>
        <v>2073.6</v>
      </c>
      <c r="I26" s="16">
        <v>1762.56</v>
      </c>
      <c r="J26" s="17">
        <f>K26*1.5</f>
        <v>3516</v>
      </c>
      <c r="K26" s="36">
        <f t="shared" ref="K26:K38" si="23">K11*0.8</f>
        <v>2344</v>
      </c>
      <c r="L26" s="8">
        <f t="shared" ref="L26:L38" si="24">K26*0.85</f>
        <v>1992.3999999999999</v>
      </c>
      <c r="M26" s="7">
        <f t="shared" ref="M26:M38" si="25">K26*0.9</f>
        <v>2109.6</v>
      </c>
      <c r="N26" s="18">
        <v>1793.1599999999999</v>
      </c>
      <c r="O26" s="9">
        <f>P26*1.5</f>
        <v>3876</v>
      </c>
      <c r="P26" s="44">
        <f t="shared" ref="P26:P38" si="26">P11*0.8</f>
        <v>2584</v>
      </c>
      <c r="Q26" s="8">
        <f t="shared" ref="Q26:Q38" si="27">P26*0.85</f>
        <v>2196.4</v>
      </c>
      <c r="R26" s="7">
        <f t="shared" ref="R26:R38" si="28">P26*0.9</f>
        <v>2325.6</v>
      </c>
      <c r="S26" s="16">
        <v>1976.7599999999998</v>
      </c>
      <c r="T26" s="17">
        <f>U26*1.5</f>
        <v>4110</v>
      </c>
      <c r="U26" s="43">
        <f t="shared" ref="U26:U38" si="29">U11*0.8</f>
        <v>2740</v>
      </c>
      <c r="V26" s="8">
        <f t="shared" ref="V26:V38" si="30">U26*0.85</f>
        <v>2329</v>
      </c>
      <c r="W26" s="7">
        <f t="shared" ref="W26:W38" si="31">U26*0.9</f>
        <v>2466</v>
      </c>
      <c r="X26" s="18">
        <v>2096.1</v>
      </c>
      <c r="Y26" s="9">
        <f>Z26*1.5</f>
        <v>3732</v>
      </c>
      <c r="Z26" s="43">
        <f t="shared" ref="Z26:Z38" si="32">Z11*0.8</f>
        <v>2488</v>
      </c>
      <c r="AA26" s="8">
        <f t="shared" ref="AA26:AA38" si="33">Z26*0.85</f>
        <v>2114.7999999999997</v>
      </c>
      <c r="AB26" s="7">
        <f t="shared" ref="AB26:AB38" si="34">Z26*0.9</f>
        <v>2239.2000000000003</v>
      </c>
      <c r="AC26" s="18">
        <v>1903.3200000000002</v>
      </c>
    </row>
    <row r="27" spans="1:29" s="6" customFormat="1" ht="15.75" x14ac:dyDescent="0.25">
      <c r="A27" s="140"/>
      <c r="B27" s="5" t="s">
        <v>28</v>
      </c>
      <c r="C27" s="37" t="s">
        <v>11</v>
      </c>
      <c r="D27" s="27" t="s">
        <v>19</v>
      </c>
      <c r="E27" s="9">
        <f>F27</f>
        <v>2744</v>
      </c>
      <c r="F27" s="36">
        <f t="shared" si="20"/>
        <v>2744</v>
      </c>
      <c r="G27" s="8">
        <f t="shared" si="21"/>
        <v>2332.4</v>
      </c>
      <c r="H27" s="7"/>
      <c r="I27" s="16">
        <v>2099.16</v>
      </c>
      <c r="J27" s="17">
        <f>K27</f>
        <v>2784</v>
      </c>
      <c r="K27" s="36">
        <f t="shared" si="23"/>
        <v>2784</v>
      </c>
      <c r="L27" s="8">
        <f t="shared" si="24"/>
        <v>2366.4</v>
      </c>
      <c r="M27" s="7"/>
      <c r="N27" s="18">
        <v>2129.7599999999998</v>
      </c>
      <c r="O27" s="9">
        <f>P27</f>
        <v>3064</v>
      </c>
      <c r="P27" s="44">
        <f t="shared" si="26"/>
        <v>3064</v>
      </c>
      <c r="Q27" s="8">
        <f t="shared" si="27"/>
        <v>2604.4</v>
      </c>
      <c r="R27" s="7"/>
      <c r="S27" s="16">
        <v>2343.96</v>
      </c>
      <c r="T27" s="17">
        <f>U27</f>
        <v>3244</v>
      </c>
      <c r="U27" s="43">
        <f t="shared" si="29"/>
        <v>3244</v>
      </c>
      <c r="V27" s="8">
        <f t="shared" si="30"/>
        <v>2757.4</v>
      </c>
      <c r="W27" s="7"/>
      <c r="X27" s="18">
        <v>2481.66</v>
      </c>
      <c r="Y27" s="9">
        <f>Z27</f>
        <v>2952</v>
      </c>
      <c r="Z27" s="43">
        <f t="shared" si="32"/>
        <v>2952</v>
      </c>
      <c r="AA27" s="8">
        <f t="shared" si="33"/>
        <v>2509.1999999999998</v>
      </c>
      <c r="AB27" s="7"/>
      <c r="AC27" s="18">
        <v>2258.2800000000002</v>
      </c>
    </row>
    <row r="28" spans="1:29" s="6" customFormat="1" ht="15.75" x14ac:dyDescent="0.25">
      <c r="A28" s="140"/>
      <c r="B28" s="5" t="s">
        <v>29</v>
      </c>
      <c r="C28" s="37" t="s">
        <v>12</v>
      </c>
      <c r="D28" s="27" t="s">
        <v>20</v>
      </c>
      <c r="E28" s="9">
        <f>F28*1.5</f>
        <v>3756</v>
      </c>
      <c r="F28" s="36">
        <f t="shared" si="20"/>
        <v>2504</v>
      </c>
      <c r="G28" s="8">
        <f t="shared" si="21"/>
        <v>2128.4</v>
      </c>
      <c r="H28" s="7">
        <f t="shared" si="22"/>
        <v>2253.6</v>
      </c>
      <c r="I28" s="16">
        <v>1915.56</v>
      </c>
      <c r="J28" s="17">
        <f>K28*1.5</f>
        <v>3816</v>
      </c>
      <c r="K28" s="36">
        <f t="shared" si="23"/>
        <v>2544</v>
      </c>
      <c r="L28" s="8">
        <f t="shared" si="24"/>
        <v>2162.4</v>
      </c>
      <c r="M28" s="7">
        <f t="shared" si="25"/>
        <v>2289.6</v>
      </c>
      <c r="N28" s="18">
        <v>1946.1599999999999</v>
      </c>
      <c r="O28" s="9">
        <f>P28*1.5</f>
        <v>4176</v>
      </c>
      <c r="P28" s="44">
        <f t="shared" si="26"/>
        <v>2784</v>
      </c>
      <c r="Q28" s="8">
        <f t="shared" si="27"/>
        <v>2366.4</v>
      </c>
      <c r="R28" s="7">
        <f t="shared" si="28"/>
        <v>2505.6</v>
      </c>
      <c r="S28" s="16">
        <v>2129.7599999999998</v>
      </c>
      <c r="T28" s="17">
        <f>U28*1.5</f>
        <v>4428</v>
      </c>
      <c r="U28" s="43">
        <f t="shared" si="29"/>
        <v>2952</v>
      </c>
      <c r="V28" s="8">
        <f t="shared" si="30"/>
        <v>2509.1999999999998</v>
      </c>
      <c r="W28" s="7">
        <f t="shared" si="31"/>
        <v>2656.8</v>
      </c>
      <c r="X28" s="18">
        <v>2258.2800000000002</v>
      </c>
      <c r="Y28" s="9">
        <f>Z28*1.5</f>
        <v>4050</v>
      </c>
      <c r="Z28" s="43">
        <f t="shared" si="32"/>
        <v>2700</v>
      </c>
      <c r="AA28" s="8">
        <f t="shared" si="33"/>
        <v>2295</v>
      </c>
      <c r="AB28" s="7">
        <f t="shared" si="34"/>
        <v>2430</v>
      </c>
      <c r="AC28" s="18">
        <v>2065.5</v>
      </c>
    </row>
    <row r="29" spans="1:29" s="6" customFormat="1" ht="15.75" x14ac:dyDescent="0.25">
      <c r="A29" s="140"/>
      <c r="B29" s="5" t="s">
        <v>36</v>
      </c>
      <c r="C29" s="37" t="s">
        <v>12</v>
      </c>
      <c r="D29" s="27" t="s">
        <v>21</v>
      </c>
      <c r="E29" s="9">
        <f t="shared" ref="E29:E32" si="35">F29*1.5</f>
        <v>3876</v>
      </c>
      <c r="F29" s="36">
        <f t="shared" si="20"/>
        <v>2584</v>
      </c>
      <c r="G29" s="8">
        <f t="shared" si="21"/>
        <v>2196.4</v>
      </c>
      <c r="H29" s="7">
        <f t="shared" si="22"/>
        <v>2325.6</v>
      </c>
      <c r="I29" s="16">
        <v>1976.7599999999998</v>
      </c>
      <c r="J29" s="17">
        <f t="shared" ref="J29:J32" si="36">K29*1.5</f>
        <v>3936</v>
      </c>
      <c r="K29" s="36">
        <f t="shared" si="23"/>
        <v>2624</v>
      </c>
      <c r="L29" s="8">
        <f t="shared" si="24"/>
        <v>2230.4</v>
      </c>
      <c r="M29" s="7">
        <f t="shared" si="25"/>
        <v>2361.6</v>
      </c>
      <c r="N29" s="18">
        <v>2007.36</v>
      </c>
      <c r="O29" s="9">
        <f t="shared" ref="O29:O32" si="37">P29*1.5</f>
        <v>4296</v>
      </c>
      <c r="P29" s="44">
        <f t="shared" si="26"/>
        <v>2864</v>
      </c>
      <c r="Q29" s="8">
        <f t="shared" si="27"/>
        <v>2434.4</v>
      </c>
      <c r="R29" s="7">
        <f t="shared" si="28"/>
        <v>2577.6</v>
      </c>
      <c r="S29" s="16">
        <v>2190.96</v>
      </c>
      <c r="T29" s="17">
        <f t="shared" ref="T29:T32" si="38">U29*1.5</f>
        <v>4554</v>
      </c>
      <c r="U29" s="43">
        <f t="shared" si="29"/>
        <v>3036</v>
      </c>
      <c r="V29" s="8">
        <f t="shared" si="30"/>
        <v>2580.6</v>
      </c>
      <c r="W29" s="7">
        <f t="shared" si="31"/>
        <v>2732.4</v>
      </c>
      <c r="X29" s="18">
        <v>2322.54</v>
      </c>
      <c r="Y29" s="9">
        <f t="shared" ref="Y29:Y32" si="39">Z29*1.5</f>
        <v>4176</v>
      </c>
      <c r="Z29" s="43">
        <f t="shared" si="32"/>
        <v>2784</v>
      </c>
      <c r="AA29" s="8">
        <f t="shared" si="33"/>
        <v>2366.4</v>
      </c>
      <c r="AB29" s="7">
        <f t="shared" si="34"/>
        <v>2505.6</v>
      </c>
      <c r="AC29" s="18">
        <v>2129.7599999999998</v>
      </c>
    </row>
    <row r="30" spans="1:29" s="6" customFormat="1" ht="31.5" x14ac:dyDescent="0.25">
      <c r="A30" s="140"/>
      <c r="B30" s="5" t="s">
        <v>46</v>
      </c>
      <c r="C30" s="37" t="s">
        <v>12</v>
      </c>
      <c r="D30" s="27" t="s">
        <v>45</v>
      </c>
      <c r="E30" s="9">
        <f t="shared" si="35"/>
        <v>3996</v>
      </c>
      <c r="F30" s="36">
        <f t="shared" si="20"/>
        <v>2664</v>
      </c>
      <c r="G30" s="8">
        <f t="shared" si="21"/>
        <v>2264.4</v>
      </c>
      <c r="H30" s="7">
        <f t="shared" si="22"/>
        <v>2397.6</v>
      </c>
      <c r="I30" s="16">
        <v>2037.9599999999998</v>
      </c>
      <c r="J30" s="17">
        <f t="shared" si="36"/>
        <v>4056</v>
      </c>
      <c r="K30" s="36">
        <f t="shared" si="23"/>
        <v>2704</v>
      </c>
      <c r="L30" s="8">
        <f t="shared" si="24"/>
        <v>2298.4</v>
      </c>
      <c r="M30" s="7">
        <f t="shared" si="25"/>
        <v>2433.6</v>
      </c>
      <c r="N30" s="18">
        <v>2068.56</v>
      </c>
      <c r="O30" s="9">
        <f t="shared" si="37"/>
        <v>4356</v>
      </c>
      <c r="P30" s="44">
        <f t="shared" si="26"/>
        <v>2904</v>
      </c>
      <c r="Q30" s="8">
        <f t="shared" si="27"/>
        <v>2468.4</v>
      </c>
      <c r="R30" s="7">
        <f t="shared" si="28"/>
        <v>2613.6</v>
      </c>
      <c r="S30" s="16">
        <v>2221.56</v>
      </c>
      <c r="T30" s="17">
        <f t="shared" si="38"/>
        <v>4614</v>
      </c>
      <c r="U30" s="43">
        <f t="shared" si="29"/>
        <v>3076</v>
      </c>
      <c r="V30" s="8">
        <f t="shared" si="30"/>
        <v>2614.6</v>
      </c>
      <c r="W30" s="7">
        <f t="shared" si="31"/>
        <v>2768.4</v>
      </c>
      <c r="X30" s="18">
        <v>2353.14</v>
      </c>
      <c r="Y30" s="9">
        <f t="shared" si="39"/>
        <v>4296</v>
      </c>
      <c r="Z30" s="43">
        <f t="shared" si="32"/>
        <v>2864</v>
      </c>
      <c r="AA30" s="8">
        <f t="shared" si="33"/>
        <v>2434.4</v>
      </c>
      <c r="AB30" s="7">
        <f t="shared" si="34"/>
        <v>2577.6</v>
      </c>
      <c r="AC30" s="18">
        <v>2190.96</v>
      </c>
    </row>
    <row r="31" spans="1:29" s="15" customFormat="1" ht="15.75" x14ac:dyDescent="0.25">
      <c r="A31" s="140"/>
      <c r="B31" s="11" t="s">
        <v>30</v>
      </c>
      <c r="C31" s="24" t="s">
        <v>12</v>
      </c>
      <c r="D31" s="28" t="s">
        <v>22</v>
      </c>
      <c r="E31" s="77">
        <f t="shared" si="35"/>
        <v>4116</v>
      </c>
      <c r="F31" s="36">
        <f t="shared" si="20"/>
        <v>2744</v>
      </c>
      <c r="G31" s="8">
        <f t="shared" si="21"/>
        <v>2332.4</v>
      </c>
      <c r="H31" s="7">
        <f t="shared" si="22"/>
        <v>2469.6</v>
      </c>
      <c r="I31" s="16">
        <v>2099.16</v>
      </c>
      <c r="J31" s="80">
        <f t="shared" si="36"/>
        <v>4176</v>
      </c>
      <c r="K31" s="36">
        <f t="shared" si="23"/>
        <v>2784</v>
      </c>
      <c r="L31" s="8">
        <f t="shared" si="24"/>
        <v>2366.4</v>
      </c>
      <c r="M31" s="7">
        <f t="shared" si="25"/>
        <v>2505.6</v>
      </c>
      <c r="N31" s="18">
        <v>2129.7599999999998</v>
      </c>
      <c r="O31" s="77">
        <f t="shared" si="37"/>
        <v>4596</v>
      </c>
      <c r="P31" s="44">
        <f t="shared" si="26"/>
        <v>3064</v>
      </c>
      <c r="Q31" s="78">
        <f t="shared" si="27"/>
        <v>2604.4</v>
      </c>
      <c r="R31" s="7">
        <f t="shared" si="28"/>
        <v>2757.6</v>
      </c>
      <c r="S31" s="16">
        <v>2343.96</v>
      </c>
      <c r="T31" s="80">
        <f t="shared" si="38"/>
        <v>4866</v>
      </c>
      <c r="U31" s="43">
        <f t="shared" si="29"/>
        <v>3244</v>
      </c>
      <c r="V31" s="78">
        <f t="shared" si="30"/>
        <v>2757.4</v>
      </c>
      <c r="W31" s="7">
        <f t="shared" si="31"/>
        <v>2919.6</v>
      </c>
      <c r="X31" s="18">
        <v>2481.66</v>
      </c>
      <c r="Y31" s="77">
        <f t="shared" si="39"/>
        <v>4428</v>
      </c>
      <c r="Z31" s="43">
        <f t="shared" si="32"/>
        <v>2952</v>
      </c>
      <c r="AA31" s="78">
        <f t="shared" si="33"/>
        <v>2509.1999999999998</v>
      </c>
      <c r="AB31" s="7">
        <f t="shared" si="34"/>
        <v>2656.8</v>
      </c>
      <c r="AC31" s="18">
        <v>2258.2800000000002</v>
      </c>
    </row>
    <row r="32" spans="1:29" s="15" customFormat="1" ht="36.75" customHeight="1" x14ac:dyDescent="0.25">
      <c r="A32" s="140"/>
      <c r="B32" s="11" t="s">
        <v>31</v>
      </c>
      <c r="C32" s="24" t="s">
        <v>12</v>
      </c>
      <c r="D32" s="28" t="s">
        <v>23</v>
      </c>
      <c r="E32" s="77">
        <f t="shared" si="35"/>
        <v>4476</v>
      </c>
      <c r="F32" s="36">
        <f t="shared" si="20"/>
        <v>2984</v>
      </c>
      <c r="G32" s="8">
        <f t="shared" si="21"/>
        <v>2536.4</v>
      </c>
      <c r="H32" s="7">
        <f t="shared" si="22"/>
        <v>2685.6</v>
      </c>
      <c r="I32" s="16">
        <v>2282.7599999999998</v>
      </c>
      <c r="J32" s="80">
        <f t="shared" si="36"/>
        <v>4536</v>
      </c>
      <c r="K32" s="36">
        <f t="shared" si="23"/>
        <v>3024</v>
      </c>
      <c r="L32" s="8">
        <f t="shared" si="24"/>
        <v>2570.4</v>
      </c>
      <c r="M32" s="7">
        <f t="shared" si="25"/>
        <v>2721.6</v>
      </c>
      <c r="N32" s="18">
        <v>2313.3599999999997</v>
      </c>
      <c r="O32" s="77">
        <f t="shared" si="37"/>
        <v>4896</v>
      </c>
      <c r="P32" s="44">
        <f t="shared" si="26"/>
        <v>3264</v>
      </c>
      <c r="Q32" s="78">
        <f t="shared" si="27"/>
        <v>2774.4</v>
      </c>
      <c r="R32" s="7">
        <f t="shared" si="28"/>
        <v>2937.6</v>
      </c>
      <c r="S32" s="16">
        <v>2496.96</v>
      </c>
      <c r="T32" s="80">
        <f t="shared" si="38"/>
        <v>5184</v>
      </c>
      <c r="U32" s="43">
        <f t="shared" si="29"/>
        <v>3456</v>
      </c>
      <c r="V32" s="78">
        <f t="shared" si="30"/>
        <v>2937.6</v>
      </c>
      <c r="W32" s="7">
        <f t="shared" si="31"/>
        <v>3110.4</v>
      </c>
      <c r="X32" s="18">
        <v>2643.84</v>
      </c>
      <c r="Y32" s="77">
        <f t="shared" si="39"/>
        <v>4806</v>
      </c>
      <c r="Z32" s="43">
        <f t="shared" si="32"/>
        <v>3204</v>
      </c>
      <c r="AA32" s="78">
        <f t="shared" si="33"/>
        <v>2723.4</v>
      </c>
      <c r="AB32" s="7">
        <f t="shared" si="34"/>
        <v>2883.6</v>
      </c>
      <c r="AC32" s="18">
        <v>2451.06</v>
      </c>
    </row>
    <row r="33" spans="1:29" s="15" customFormat="1" ht="15.75" x14ac:dyDescent="0.25">
      <c r="A33" s="140"/>
      <c r="B33" s="11" t="s">
        <v>32</v>
      </c>
      <c r="C33" s="24" t="s">
        <v>12</v>
      </c>
      <c r="D33" s="28" t="s">
        <v>24</v>
      </c>
      <c r="E33" s="77">
        <f>F33</f>
        <v>2824</v>
      </c>
      <c r="F33" s="36">
        <f t="shared" si="20"/>
        <v>2824</v>
      </c>
      <c r="G33" s="8">
        <f t="shared" si="21"/>
        <v>2400.4</v>
      </c>
      <c r="H33" s="7"/>
      <c r="I33" s="16">
        <v>2160.3599999999997</v>
      </c>
      <c r="J33" s="80">
        <f>K33</f>
        <v>2864</v>
      </c>
      <c r="K33" s="36">
        <f t="shared" si="23"/>
        <v>2864</v>
      </c>
      <c r="L33" s="8">
        <f t="shared" si="24"/>
        <v>2434.4</v>
      </c>
      <c r="M33" s="7"/>
      <c r="N33" s="18">
        <v>2190.96</v>
      </c>
      <c r="O33" s="77">
        <f>P33</f>
        <v>3104</v>
      </c>
      <c r="P33" s="44">
        <f t="shared" si="26"/>
        <v>3104</v>
      </c>
      <c r="Q33" s="78">
        <f t="shared" si="27"/>
        <v>2638.4</v>
      </c>
      <c r="R33" s="7"/>
      <c r="S33" s="16">
        <v>2374.56</v>
      </c>
      <c r="T33" s="80">
        <f>U33</f>
        <v>3288</v>
      </c>
      <c r="U33" s="43">
        <f t="shared" si="29"/>
        <v>3288</v>
      </c>
      <c r="V33" s="78">
        <f t="shared" si="30"/>
        <v>2794.7999999999997</v>
      </c>
      <c r="W33" s="7"/>
      <c r="X33" s="18">
        <v>2515.3200000000002</v>
      </c>
      <c r="Y33" s="77">
        <f>Z33</f>
        <v>3036</v>
      </c>
      <c r="Z33" s="43">
        <f t="shared" si="32"/>
        <v>3036</v>
      </c>
      <c r="AA33" s="78">
        <f t="shared" si="33"/>
        <v>2580.6</v>
      </c>
      <c r="AB33" s="7"/>
      <c r="AC33" s="18">
        <v>2322.54</v>
      </c>
    </row>
    <row r="34" spans="1:29" s="15" customFormat="1" ht="31.5" x14ac:dyDescent="0.25">
      <c r="A34" s="140"/>
      <c r="B34" s="11" t="s">
        <v>41</v>
      </c>
      <c r="C34" s="24" t="s">
        <v>42</v>
      </c>
      <c r="D34" s="28" t="s">
        <v>55</v>
      </c>
      <c r="E34" s="77">
        <f t="shared" ref="E34:E37" si="40">F34</f>
        <v>2864</v>
      </c>
      <c r="F34" s="36">
        <f t="shared" si="20"/>
        <v>2864</v>
      </c>
      <c r="G34" s="8">
        <f t="shared" si="21"/>
        <v>2434.4</v>
      </c>
      <c r="H34" s="7"/>
      <c r="I34" s="16">
        <v>2190.96</v>
      </c>
      <c r="J34" s="80">
        <f t="shared" ref="J34:J37" si="41">K34</f>
        <v>2904</v>
      </c>
      <c r="K34" s="36">
        <f t="shared" si="23"/>
        <v>2904</v>
      </c>
      <c r="L34" s="8">
        <f t="shared" si="24"/>
        <v>2468.4</v>
      </c>
      <c r="M34" s="7"/>
      <c r="N34" s="18">
        <v>2221.56</v>
      </c>
      <c r="O34" s="77">
        <f t="shared" ref="O34:O37" si="42">P34</f>
        <v>3184</v>
      </c>
      <c r="P34" s="44">
        <f t="shared" si="26"/>
        <v>3184</v>
      </c>
      <c r="Q34" s="78">
        <f t="shared" si="27"/>
        <v>2706.4</v>
      </c>
      <c r="R34" s="7"/>
      <c r="S34" s="16">
        <v>2435.7599999999998</v>
      </c>
      <c r="T34" s="80">
        <f t="shared" ref="T34:T37" si="43">U34</f>
        <v>3372</v>
      </c>
      <c r="U34" s="43">
        <f t="shared" si="29"/>
        <v>3372</v>
      </c>
      <c r="V34" s="78">
        <f t="shared" si="30"/>
        <v>2866.2</v>
      </c>
      <c r="W34" s="7"/>
      <c r="X34" s="18">
        <v>2579.58</v>
      </c>
      <c r="Y34" s="77">
        <f t="shared" ref="Y34:Y37" si="44">Z34</f>
        <v>3076</v>
      </c>
      <c r="Z34" s="43">
        <f t="shared" si="32"/>
        <v>3076</v>
      </c>
      <c r="AA34" s="78">
        <f t="shared" si="33"/>
        <v>2614.6</v>
      </c>
      <c r="AB34" s="7"/>
      <c r="AC34" s="18">
        <v>2353.14</v>
      </c>
    </row>
    <row r="35" spans="1:29" s="15" customFormat="1" ht="15.75" x14ac:dyDescent="0.25">
      <c r="A35" s="140"/>
      <c r="B35" s="11" t="s">
        <v>44</v>
      </c>
      <c r="C35" s="24" t="s">
        <v>12</v>
      </c>
      <c r="D35" s="28" t="s">
        <v>25</v>
      </c>
      <c r="E35" s="77">
        <f t="shared" si="40"/>
        <v>2824</v>
      </c>
      <c r="F35" s="36">
        <f t="shared" si="20"/>
        <v>2824</v>
      </c>
      <c r="G35" s="8">
        <f t="shared" si="21"/>
        <v>2400.4</v>
      </c>
      <c r="H35" s="7"/>
      <c r="I35" s="16">
        <v>2160.3599999999997</v>
      </c>
      <c r="J35" s="80">
        <f t="shared" si="41"/>
        <v>2864</v>
      </c>
      <c r="K35" s="36">
        <f t="shared" si="23"/>
        <v>2864</v>
      </c>
      <c r="L35" s="8">
        <f t="shared" si="24"/>
        <v>2434.4</v>
      </c>
      <c r="M35" s="7"/>
      <c r="N35" s="18">
        <v>2190.96</v>
      </c>
      <c r="O35" s="77">
        <f t="shared" si="42"/>
        <v>3104</v>
      </c>
      <c r="P35" s="44">
        <f t="shared" si="26"/>
        <v>3104</v>
      </c>
      <c r="Q35" s="78">
        <f t="shared" si="27"/>
        <v>2638.4</v>
      </c>
      <c r="R35" s="7"/>
      <c r="S35" s="16">
        <v>2374.56</v>
      </c>
      <c r="T35" s="80">
        <f t="shared" si="43"/>
        <v>3288</v>
      </c>
      <c r="U35" s="43">
        <f t="shared" si="29"/>
        <v>3288</v>
      </c>
      <c r="V35" s="78">
        <f t="shared" si="30"/>
        <v>2794.7999999999997</v>
      </c>
      <c r="W35" s="7"/>
      <c r="X35" s="18">
        <v>2515.3200000000002</v>
      </c>
      <c r="Y35" s="77">
        <f t="shared" si="44"/>
        <v>3036</v>
      </c>
      <c r="Z35" s="43">
        <f t="shared" si="32"/>
        <v>3036</v>
      </c>
      <c r="AA35" s="78">
        <f t="shared" si="33"/>
        <v>2580.6</v>
      </c>
      <c r="AB35" s="7"/>
      <c r="AC35" s="18">
        <v>2322.54</v>
      </c>
    </row>
    <row r="36" spans="1:29" s="15" customFormat="1" ht="36.75" customHeight="1" x14ac:dyDescent="0.25">
      <c r="A36" s="140"/>
      <c r="B36" s="11" t="s">
        <v>43</v>
      </c>
      <c r="C36" s="24" t="s">
        <v>42</v>
      </c>
      <c r="D36" s="28" t="s">
        <v>56</v>
      </c>
      <c r="E36" s="77">
        <f t="shared" si="40"/>
        <v>2864</v>
      </c>
      <c r="F36" s="36">
        <f t="shared" si="20"/>
        <v>2864</v>
      </c>
      <c r="G36" s="8">
        <f t="shared" si="21"/>
        <v>2434.4</v>
      </c>
      <c r="H36" s="7"/>
      <c r="I36" s="16">
        <v>2190.96</v>
      </c>
      <c r="J36" s="80">
        <f t="shared" si="41"/>
        <v>2904</v>
      </c>
      <c r="K36" s="36">
        <f t="shared" si="23"/>
        <v>2904</v>
      </c>
      <c r="L36" s="8">
        <f t="shared" si="24"/>
        <v>2468.4</v>
      </c>
      <c r="M36" s="7"/>
      <c r="N36" s="18">
        <v>2221.56</v>
      </c>
      <c r="O36" s="77">
        <f t="shared" si="42"/>
        <v>3184</v>
      </c>
      <c r="P36" s="44">
        <f t="shared" si="26"/>
        <v>3184</v>
      </c>
      <c r="Q36" s="78">
        <f t="shared" si="27"/>
        <v>2706.4</v>
      </c>
      <c r="R36" s="7"/>
      <c r="S36" s="16">
        <v>2435.7599999999998</v>
      </c>
      <c r="T36" s="80">
        <f t="shared" si="43"/>
        <v>3372</v>
      </c>
      <c r="U36" s="43">
        <f t="shared" si="29"/>
        <v>3372</v>
      </c>
      <c r="V36" s="78">
        <f t="shared" si="30"/>
        <v>2866.2</v>
      </c>
      <c r="W36" s="7"/>
      <c r="X36" s="18">
        <v>2579.58</v>
      </c>
      <c r="Y36" s="77">
        <f t="shared" si="44"/>
        <v>3076</v>
      </c>
      <c r="Z36" s="43">
        <f t="shared" si="32"/>
        <v>3076</v>
      </c>
      <c r="AA36" s="78">
        <f t="shared" si="33"/>
        <v>2614.6</v>
      </c>
      <c r="AB36" s="7"/>
      <c r="AC36" s="18">
        <v>2353.14</v>
      </c>
    </row>
    <row r="37" spans="1:29" s="15" customFormat="1" ht="15.75" x14ac:dyDescent="0.25">
      <c r="A37" s="140"/>
      <c r="B37" s="11" t="s">
        <v>33</v>
      </c>
      <c r="C37" s="24" t="s">
        <v>12</v>
      </c>
      <c r="D37" s="28" t="s">
        <v>26</v>
      </c>
      <c r="E37" s="77">
        <f t="shared" si="40"/>
        <v>2984</v>
      </c>
      <c r="F37" s="36">
        <f t="shared" si="20"/>
        <v>2984</v>
      </c>
      <c r="G37" s="8">
        <f t="shared" si="21"/>
        <v>2536.4</v>
      </c>
      <c r="H37" s="7"/>
      <c r="I37" s="16">
        <v>2282.7599999999998</v>
      </c>
      <c r="J37" s="80">
        <f t="shared" si="41"/>
        <v>3024</v>
      </c>
      <c r="K37" s="36">
        <f t="shared" si="23"/>
        <v>3024</v>
      </c>
      <c r="L37" s="8">
        <f t="shared" si="24"/>
        <v>2570.4</v>
      </c>
      <c r="M37" s="7"/>
      <c r="N37" s="18">
        <v>2313.3599999999997</v>
      </c>
      <c r="O37" s="77">
        <f t="shared" si="42"/>
        <v>3224</v>
      </c>
      <c r="P37" s="44">
        <f t="shared" si="26"/>
        <v>3224</v>
      </c>
      <c r="Q37" s="78">
        <f t="shared" si="27"/>
        <v>2740.4</v>
      </c>
      <c r="R37" s="7"/>
      <c r="S37" s="16">
        <v>2466.3599999999997</v>
      </c>
      <c r="T37" s="80">
        <f t="shared" si="43"/>
        <v>3412</v>
      </c>
      <c r="U37" s="43">
        <f t="shared" si="29"/>
        <v>3412</v>
      </c>
      <c r="V37" s="78">
        <f t="shared" si="30"/>
        <v>2900.2</v>
      </c>
      <c r="W37" s="7"/>
      <c r="X37" s="18">
        <v>2610.1800000000003</v>
      </c>
      <c r="Y37" s="77">
        <f t="shared" si="44"/>
        <v>3204</v>
      </c>
      <c r="Z37" s="43">
        <f t="shared" si="32"/>
        <v>3204</v>
      </c>
      <c r="AA37" s="78">
        <f t="shared" si="33"/>
        <v>2723.4</v>
      </c>
      <c r="AB37" s="7"/>
      <c r="AC37" s="18">
        <v>2451.06</v>
      </c>
    </row>
    <row r="38" spans="1:29" s="15" customFormat="1" ht="21.75" customHeight="1" x14ac:dyDescent="0.25">
      <c r="A38" s="140"/>
      <c r="B38" s="11" t="s">
        <v>34</v>
      </c>
      <c r="C38" s="24" t="s">
        <v>14</v>
      </c>
      <c r="D38" s="28" t="s">
        <v>15</v>
      </c>
      <c r="E38" s="77">
        <f>F38*1.5</f>
        <v>4776</v>
      </c>
      <c r="F38" s="36">
        <f t="shared" si="20"/>
        <v>3184</v>
      </c>
      <c r="G38" s="8">
        <f t="shared" si="21"/>
        <v>2706.4</v>
      </c>
      <c r="H38" s="7">
        <f t="shared" si="22"/>
        <v>2865.6</v>
      </c>
      <c r="I38" s="16">
        <v>2435.7599999999998</v>
      </c>
      <c r="J38" s="80">
        <f>K38*1.5</f>
        <v>4836</v>
      </c>
      <c r="K38" s="36">
        <f t="shared" si="23"/>
        <v>3224</v>
      </c>
      <c r="L38" s="8">
        <f t="shared" si="24"/>
        <v>2740.4</v>
      </c>
      <c r="M38" s="7">
        <f t="shared" si="25"/>
        <v>2901.6</v>
      </c>
      <c r="N38" s="18">
        <v>2466.3599999999997</v>
      </c>
      <c r="O38" s="77">
        <f>P38*1.5</f>
        <v>5016</v>
      </c>
      <c r="P38" s="44">
        <f t="shared" si="26"/>
        <v>3344</v>
      </c>
      <c r="Q38" s="78">
        <f t="shared" si="27"/>
        <v>2842.4</v>
      </c>
      <c r="R38" s="7">
        <f t="shared" si="28"/>
        <v>3009.6</v>
      </c>
      <c r="S38" s="16">
        <v>2558.16</v>
      </c>
      <c r="T38" s="80">
        <f>U38*1.5</f>
        <v>5310</v>
      </c>
      <c r="U38" s="43">
        <f t="shared" si="29"/>
        <v>3540</v>
      </c>
      <c r="V38" s="78">
        <f t="shared" si="30"/>
        <v>3009</v>
      </c>
      <c r="W38" s="7">
        <f t="shared" si="31"/>
        <v>3186</v>
      </c>
      <c r="X38" s="18">
        <v>2708.1</v>
      </c>
      <c r="Y38" s="77">
        <f>Z38*1.5</f>
        <v>5118</v>
      </c>
      <c r="Z38" s="43">
        <f t="shared" si="32"/>
        <v>3412</v>
      </c>
      <c r="AA38" s="78">
        <f t="shared" si="33"/>
        <v>2900.2</v>
      </c>
      <c r="AB38" s="7">
        <f t="shared" si="34"/>
        <v>3070.8</v>
      </c>
      <c r="AC38" s="18">
        <v>2610.1800000000003</v>
      </c>
    </row>
    <row r="39" spans="1:29" ht="4.5" customHeight="1" x14ac:dyDescent="0.2">
      <c r="A39" s="116"/>
      <c r="B39" s="116"/>
      <c r="C39" s="116"/>
      <c r="D39" s="116"/>
      <c r="E39" s="116"/>
      <c r="F39" s="116"/>
      <c r="G39" s="116"/>
      <c r="H39" s="116"/>
      <c r="I39" s="116"/>
      <c r="J39" s="116"/>
      <c r="K39" s="116"/>
      <c r="L39" s="116"/>
      <c r="M39" s="116"/>
      <c r="N39" s="116"/>
      <c r="O39" s="116"/>
      <c r="P39" s="116"/>
      <c r="Q39" s="116"/>
      <c r="R39" s="116"/>
      <c r="S39" s="116"/>
      <c r="T39" s="116"/>
      <c r="U39" s="116"/>
      <c r="V39" s="116"/>
      <c r="W39" s="116"/>
      <c r="X39" s="116"/>
      <c r="Y39" s="116"/>
      <c r="Z39" s="116"/>
      <c r="AA39" s="116"/>
      <c r="AB39" s="116"/>
      <c r="AC39" s="116"/>
    </row>
    <row r="41" spans="1:29" ht="15" x14ac:dyDescent="0.25">
      <c r="A41" s="22" t="s">
        <v>47</v>
      </c>
    </row>
  </sheetData>
  <mergeCells count="16">
    <mergeCell ref="Y1:AC1"/>
    <mergeCell ref="W2:AC2"/>
    <mergeCell ref="Y3:AC3"/>
    <mergeCell ref="Y4:AC4"/>
    <mergeCell ref="Y5:AC5"/>
    <mergeCell ref="A25:A38"/>
    <mergeCell ref="J8:N8"/>
    <mergeCell ref="O8:S8"/>
    <mergeCell ref="T8:X8"/>
    <mergeCell ref="Y8:AC8"/>
    <mergeCell ref="A10:A23"/>
    <mergeCell ref="A8:A9"/>
    <mergeCell ref="B8:B9"/>
    <mergeCell ref="C8:C9"/>
    <mergeCell ref="D8:D9"/>
    <mergeCell ref="E8:I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24"/>
  <sheetViews>
    <sheetView zoomScale="80" zoomScaleNormal="80" workbookViewId="0">
      <pane xSplit="4" ySplit="9" topLeftCell="E40" activePane="bottomRight" state="frozen"/>
      <selection pane="topRight" activeCell="E1" sqref="E1"/>
      <selection pane="bottomLeft" activeCell="A11" sqref="A11"/>
      <selection pane="bottomRight" activeCell="F59" sqref="F59"/>
    </sheetView>
  </sheetViews>
  <sheetFormatPr defaultColWidth="9.140625" defaultRowHeight="12.75" x14ac:dyDescent="0.2"/>
  <cols>
    <col min="1" max="1" width="13" style="3" customWidth="1"/>
    <col min="2" max="2" width="11.42578125" style="3" hidden="1" customWidth="1"/>
    <col min="3" max="3" width="12.28515625" style="3" hidden="1" customWidth="1"/>
    <col min="4" max="4" width="47.140625" style="3" customWidth="1"/>
    <col min="5" max="24" width="10.140625" style="3" customWidth="1"/>
    <col min="25" max="25" width="11.7109375" style="3" customWidth="1"/>
    <col min="26" max="26" width="12.28515625" style="3" customWidth="1"/>
    <col min="27" max="27" width="10.85546875" style="3" customWidth="1"/>
    <col min="28" max="28" width="10.7109375" style="3" customWidth="1"/>
    <col min="29" max="29" width="11.42578125" style="3" customWidth="1"/>
    <col min="30" max="16384" width="9.140625" style="3"/>
  </cols>
  <sheetData>
    <row r="1" spans="1:29" s="2" customFormat="1" ht="15" customHeight="1" x14ac:dyDescent="0.25">
      <c r="A1" s="13" t="s">
        <v>10</v>
      </c>
      <c r="Y1" s="157" t="s">
        <v>9</v>
      </c>
      <c r="Z1" s="157"/>
      <c r="AA1" s="157"/>
      <c r="AB1" s="157"/>
      <c r="AC1" s="157"/>
    </row>
    <row r="2" spans="1:29" s="2" customFormat="1" ht="15.75" x14ac:dyDescent="0.25">
      <c r="A2" s="13" t="s">
        <v>64</v>
      </c>
      <c r="W2" s="157" t="s">
        <v>65</v>
      </c>
      <c r="X2" s="157"/>
      <c r="Y2" s="157"/>
      <c r="Z2" s="157"/>
      <c r="AA2" s="157"/>
      <c r="AB2" s="157"/>
      <c r="AC2" s="157"/>
    </row>
    <row r="3" spans="1:29" s="2" customFormat="1" ht="15.75" x14ac:dyDescent="0.25">
      <c r="A3" s="13" t="s">
        <v>66</v>
      </c>
      <c r="Y3" s="157" t="s">
        <v>16</v>
      </c>
      <c r="Z3" s="157"/>
      <c r="AA3" s="157"/>
      <c r="AB3" s="157"/>
      <c r="AC3" s="157"/>
    </row>
    <row r="4" spans="1:29" s="2" customFormat="1" ht="15.75" x14ac:dyDescent="0.25">
      <c r="A4" s="13"/>
      <c r="Y4" s="157" t="s">
        <v>54</v>
      </c>
      <c r="Z4" s="157"/>
      <c r="AA4" s="157"/>
      <c r="AB4" s="157"/>
      <c r="AC4" s="157"/>
    </row>
    <row r="5" spans="1:29" s="2" customFormat="1" ht="15.75" x14ac:dyDescent="0.25">
      <c r="Y5" s="157" t="s">
        <v>67</v>
      </c>
      <c r="Z5" s="157"/>
      <c r="AA5" s="157"/>
      <c r="AB5" s="157"/>
      <c r="AC5" s="157"/>
    </row>
    <row r="6" spans="1:29" ht="19.5" x14ac:dyDescent="0.3">
      <c r="B6" s="14" t="s">
        <v>73</v>
      </c>
      <c r="D6" s="14" t="s">
        <v>73</v>
      </c>
    </row>
    <row r="7" spans="1:29" ht="29.25" customHeight="1" thickBot="1" x14ac:dyDescent="0.25"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Y7" s="10"/>
    </row>
    <row r="8" spans="1:29" s="4" customFormat="1" ht="22.5" customHeight="1" x14ac:dyDescent="0.25">
      <c r="A8" s="148" t="s">
        <v>0</v>
      </c>
      <c r="B8" s="150" t="s">
        <v>1</v>
      </c>
      <c r="C8" s="152" t="s">
        <v>2</v>
      </c>
      <c r="D8" s="154" t="s">
        <v>3</v>
      </c>
      <c r="E8" s="147" t="s">
        <v>68</v>
      </c>
      <c r="F8" s="145"/>
      <c r="G8" s="145"/>
      <c r="H8" s="145"/>
      <c r="I8" s="156"/>
      <c r="J8" s="144" t="s">
        <v>69</v>
      </c>
      <c r="K8" s="145"/>
      <c r="L8" s="145"/>
      <c r="M8" s="145"/>
      <c r="N8" s="146"/>
      <c r="O8" s="147" t="s">
        <v>70</v>
      </c>
      <c r="P8" s="145"/>
      <c r="Q8" s="145"/>
      <c r="R8" s="145"/>
      <c r="S8" s="156"/>
      <c r="T8" s="144" t="s">
        <v>71</v>
      </c>
      <c r="U8" s="145"/>
      <c r="V8" s="145"/>
      <c r="W8" s="145"/>
      <c r="X8" s="146"/>
      <c r="Y8" s="147" t="s">
        <v>72</v>
      </c>
      <c r="Z8" s="145"/>
      <c r="AA8" s="145"/>
      <c r="AB8" s="145"/>
      <c r="AC8" s="146"/>
    </row>
    <row r="9" spans="1:29" s="1" customFormat="1" ht="63.75" customHeight="1" x14ac:dyDescent="0.25">
      <c r="A9" s="149"/>
      <c r="B9" s="151"/>
      <c r="C9" s="153"/>
      <c r="D9" s="155"/>
      <c r="E9" s="34" t="s">
        <v>4</v>
      </c>
      <c r="F9" s="30" t="s">
        <v>5</v>
      </c>
      <c r="G9" s="30" t="s">
        <v>6</v>
      </c>
      <c r="H9" s="30" t="s">
        <v>7</v>
      </c>
      <c r="I9" s="33" t="s">
        <v>8</v>
      </c>
      <c r="J9" s="54" t="s">
        <v>4</v>
      </c>
      <c r="K9" s="30" t="s">
        <v>5</v>
      </c>
      <c r="L9" s="30" t="s">
        <v>6</v>
      </c>
      <c r="M9" s="30" t="s">
        <v>7</v>
      </c>
      <c r="N9" s="32" t="s">
        <v>8</v>
      </c>
      <c r="O9" s="34" t="s">
        <v>4</v>
      </c>
      <c r="P9" s="30" t="s">
        <v>5</v>
      </c>
      <c r="Q9" s="30" t="s">
        <v>6</v>
      </c>
      <c r="R9" s="30" t="s">
        <v>7</v>
      </c>
      <c r="S9" s="33" t="s">
        <v>8</v>
      </c>
      <c r="T9" s="54" t="s">
        <v>4</v>
      </c>
      <c r="U9" s="30" t="s">
        <v>5</v>
      </c>
      <c r="V9" s="30" t="s">
        <v>6</v>
      </c>
      <c r="W9" s="30" t="s">
        <v>7</v>
      </c>
      <c r="X9" s="32" t="s">
        <v>8</v>
      </c>
      <c r="Y9" s="34" t="s">
        <v>4</v>
      </c>
      <c r="Z9" s="30" t="s">
        <v>5</v>
      </c>
      <c r="AA9" s="30" t="s">
        <v>6</v>
      </c>
      <c r="AB9" s="30" t="s">
        <v>7</v>
      </c>
      <c r="AC9" s="32" t="s">
        <v>8</v>
      </c>
    </row>
    <row r="10" spans="1:29" s="6" customFormat="1" ht="18.75" customHeight="1" x14ac:dyDescent="0.25">
      <c r="A10" s="140" t="s">
        <v>57</v>
      </c>
      <c r="B10" s="5" t="s">
        <v>27</v>
      </c>
      <c r="C10" s="37" t="s">
        <v>11</v>
      </c>
      <c r="D10" s="27" t="s">
        <v>17</v>
      </c>
      <c r="E10" s="9">
        <f>F10*1.5</f>
        <v>3600</v>
      </c>
      <c r="F10" s="36">
        <v>2400</v>
      </c>
      <c r="G10" s="35">
        <f>F10*0.85</f>
        <v>2040</v>
      </c>
      <c r="H10" s="7">
        <f>F10*0.9</f>
        <v>2160</v>
      </c>
      <c r="I10" s="16">
        <f>H10*0.85</f>
        <v>1836</v>
      </c>
      <c r="J10" s="17">
        <f>K10*1.5</f>
        <v>3675</v>
      </c>
      <c r="K10" s="36">
        <v>2450</v>
      </c>
      <c r="L10" s="8">
        <f>K10*0.85</f>
        <v>2082.5</v>
      </c>
      <c r="M10" s="7">
        <f>K10*0.9</f>
        <v>2205</v>
      </c>
      <c r="N10" s="18">
        <f>M10*0.85</f>
        <v>1874.25</v>
      </c>
      <c r="O10" s="9">
        <f>P10*1.5</f>
        <v>4125</v>
      </c>
      <c r="P10" s="44">
        <v>2750</v>
      </c>
      <c r="Q10" s="8">
        <f>P10*0.85</f>
        <v>2337.5</v>
      </c>
      <c r="R10" s="7">
        <f>P10*0.9</f>
        <v>2475</v>
      </c>
      <c r="S10" s="16">
        <f>R10*0.85</f>
        <v>2103.75</v>
      </c>
      <c r="T10" s="17">
        <f>U10*1.5</f>
        <v>4410</v>
      </c>
      <c r="U10" s="43">
        <v>2940</v>
      </c>
      <c r="V10" s="8">
        <f>U10*0.85</f>
        <v>2499</v>
      </c>
      <c r="W10" s="7">
        <f>U10*0.9</f>
        <v>2646</v>
      </c>
      <c r="X10" s="18">
        <f>W10*0.85</f>
        <v>2249.1</v>
      </c>
      <c r="Y10" s="9">
        <f>Z10*1.5</f>
        <v>3937.5</v>
      </c>
      <c r="Z10" s="43">
        <v>2625</v>
      </c>
      <c r="AA10" s="8">
        <f>Z10*0.85</f>
        <v>2231.25</v>
      </c>
      <c r="AB10" s="7">
        <f>Z10*0.9</f>
        <v>2362.5</v>
      </c>
      <c r="AC10" s="18">
        <f>AB10*0.85</f>
        <v>2008.125</v>
      </c>
    </row>
    <row r="11" spans="1:29" s="6" customFormat="1" ht="15.75" x14ac:dyDescent="0.25">
      <c r="A11" s="140"/>
      <c r="B11" s="5" t="s">
        <v>35</v>
      </c>
      <c r="C11" s="37" t="s">
        <v>11</v>
      </c>
      <c r="D11" s="27" t="s">
        <v>18</v>
      </c>
      <c r="E11" s="9">
        <f>F11*1.5</f>
        <v>3750</v>
      </c>
      <c r="F11" s="36">
        <v>2500</v>
      </c>
      <c r="G11" s="35">
        <f t="shared" ref="G11:G23" si="0">F11*0.85</f>
        <v>2125</v>
      </c>
      <c r="H11" s="7">
        <f t="shared" ref="H11:H23" si="1">F11*0.9</f>
        <v>2250</v>
      </c>
      <c r="I11" s="16">
        <f t="shared" ref="I11:I23" si="2">H11*0.85</f>
        <v>1912.5</v>
      </c>
      <c r="J11" s="17">
        <f>K11*1.5</f>
        <v>3825</v>
      </c>
      <c r="K11" s="36">
        <v>2550</v>
      </c>
      <c r="L11" s="8">
        <f t="shared" ref="L11:L23" si="3">K11*0.85</f>
        <v>2167.5</v>
      </c>
      <c r="M11" s="7">
        <f t="shared" ref="M11:M23" si="4">K11*0.9</f>
        <v>2295</v>
      </c>
      <c r="N11" s="18">
        <f t="shared" ref="N11:N23" si="5">M11*0.85</f>
        <v>1950.75</v>
      </c>
      <c r="O11" s="9">
        <f>P11*1.5</f>
        <v>4275</v>
      </c>
      <c r="P11" s="44">
        <v>2850</v>
      </c>
      <c r="Q11" s="8">
        <f t="shared" ref="Q11:Q23" si="6">P11*0.85</f>
        <v>2422.5</v>
      </c>
      <c r="R11" s="7">
        <f t="shared" ref="R11:R23" si="7">P11*0.9</f>
        <v>2565</v>
      </c>
      <c r="S11" s="16">
        <f t="shared" ref="S11:S23" si="8">R11*0.85</f>
        <v>2180.25</v>
      </c>
      <c r="T11" s="17">
        <f>U11*1.5</f>
        <v>4567.5</v>
      </c>
      <c r="U11" s="43">
        <v>3045</v>
      </c>
      <c r="V11" s="8">
        <f t="shared" ref="V11:V23" si="9">U11*0.85</f>
        <v>2588.25</v>
      </c>
      <c r="W11" s="7">
        <f t="shared" ref="W11:W23" si="10">U11*0.9</f>
        <v>2740.5</v>
      </c>
      <c r="X11" s="18">
        <f t="shared" ref="X11:X23" si="11">W11*0.85</f>
        <v>2329.4249999999997</v>
      </c>
      <c r="Y11" s="9">
        <f>Z11*1.5</f>
        <v>4095</v>
      </c>
      <c r="Z11" s="43">
        <v>2730</v>
      </c>
      <c r="AA11" s="8">
        <f t="shared" ref="AA11:AA23" si="12">Z11*0.85</f>
        <v>2320.5</v>
      </c>
      <c r="AB11" s="7">
        <f t="shared" ref="AB11:AB23" si="13">Z11*0.9</f>
        <v>2457</v>
      </c>
      <c r="AC11" s="18">
        <f t="shared" ref="AC11:AC23" si="14">AB11*0.85</f>
        <v>2088.4499999999998</v>
      </c>
    </row>
    <row r="12" spans="1:29" s="6" customFormat="1" ht="15.75" x14ac:dyDescent="0.25">
      <c r="A12" s="140"/>
      <c r="B12" s="5" t="s">
        <v>28</v>
      </c>
      <c r="C12" s="37" t="s">
        <v>11</v>
      </c>
      <c r="D12" s="27" t="s">
        <v>19</v>
      </c>
      <c r="E12" s="9">
        <f>F12</f>
        <v>3050</v>
      </c>
      <c r="F12" s="36">
        <v>3050</v>
      </c>
      <c r="G12" s="8">
        <f t="shared" si="0"/>
        <v>2592.5</v>
      </c>
      <c r="H12" s="7"/>
      <c r="I12" s="16">
        <v>2333</v>
      </c>
      <c r="J12" s="17">
        <f>K12</f>
        <v>3100</v>
      </c>
      <c r="K12" s="36">
        <v>3100</v>
      </c>
      <c r="L12" s="8">
        <f t="shared" si="3"/>
        <v>2635</v>
      </c>
      <c r="M12" s="7"/>
      <c r="N12" s="18">
        <v>2372</v>
      </c>
      <c r="O12" s="9">
        <f>P12</f>
        <v>3450</v>
      </c>
      <c r="P12" s="44">
        <v>3450</v>
      </c>
      <c r="Q12" s="8">
        <f t="shared" si="6"/>
        <v>2932.5</v>
      </c>
      <c r="R12" s="7"/>
      <c r="S12" s="16">
        <v>2639</v>
      </c>
      <c r="T12" s="17">
        <f>U12</f>
        <v>3675</v>
      </c>
      <c r="U12" s="43">
        <v>3675</v>
      </c>
      <c r="V12" s="8">
        <f t="shared" si="9"/>
        <v>3123.75</v>
      </c>
      <c r="W12" s="7"/>
      <c r="X12" s="18">
        <v>2811</v>
      </c>
      <c r="Y12" s="9">
        <f>Z12</f>
        <v>3310</v>
      </c>
      <c r="Z12" s="43">
        <v>3310</v>
      </c>
      <c r="AA12" s="8">
        <f t="shared" si="12"/>
        <v>2813.5</v>
      </c>
      <c r="AB12" s="7"/>
      <c r="AC12" s="18">
        <v>2532</v>
      </c>
    </row>
    <row r="13" spans="1:29" s="6" customFormat="1" ht="15.75" x14ac:dyDescent="0.25">
      <c r="A13" s="140"/>
      <c r="B13" s="5" t="s">
        <v>29</v>
      </c>
      <c r="C13" s="37" t="s">
        <v>12</v>
      </c>
      <c r="D13" s="27" t="s">
        <v>20</v>
      </c>
      <c r="E13" s="9">
        <f>F13*1.5</f>
        <v>4125</v>
      </c>
      <c r="F13" s="36">
        <v>2750</v>
      </c>
      <c r="G13" s="8">
        <f t="shared" si="0"/>
        <v>2337.5</v>
      </c>
      <c r="H13" s="7">
        <f t="shared" si="1"/>
        <v>2475</v>
      </c>
      <c r="I13" s="16">
        <f t="shared" si="2"/>
        <v>2103.75</v>
      </c>
      <c r="J13" s="17">
        <f>K13*1.5</f>
        <v>4200</v>
      </c>
      <c r="K13" s="36">
        <v>2800</v>
      </c>
      <c r="L13" s="8">
        <f t="shared" si="3"/>
        <v>2380</v>
      </c>
      <c r="M13" s="7">
        <f t="shared" si="4"/>
        <v>2520</v>
      </c>
      <c r="N13" s="18">
        <f t="shared" si="5"/>
        <v>2142</v>
      </c>
      <c r="O13" s="9">
        <f>P13*1.5</f>
        <v>4650</v>
      </c>
      <c r="P13" s="44">
        <v>3100</v>
      </c>
      <c r="Q13" s="8">
        <f t="shared" si="6"/>
        <v>2635</v>
      </c>
      <c r="R13" s="7">
        <f t="shared" si="7"/>
        <v>2790</v>
      </c>
      <c r="S13" s="16">
        <f t="shared" si="8"/>
        <v>2371.5</v>
      </c>
      <c r="T13" s="17">
        <f>U13*1.5</f>
        <v>4965</v>
      </c>
      <c r="U13" s="43">
        <v>3310</v>
      </c>
      <c r="V13" s="8">
        <f t="shared" si="9"/>
        <v>2813.5</v>
      </c>
      <c r="W13" s="7">
        <f t="shared" si="10"/>
        <v>2979</v>
      </c>
      <c r="X13" s="18">
        <f t="shared" si="11"/>
        <v>2532.15</v>
      </c>
      <c r="Y13" s="9">
        <f>Z13*1.5</f>
        <v>4492.5</v>
      </c>
      <c r="Z13" s="43">
        <v>2995</v>
      </c>
      <c r="AA13" s="8">
        <f t="shared" si="12"/>
        <v>2545.75</v>
      </c>
      <c r="AB13" s="7">
        <f t="shared" si="13"/>
        <v>2695.5</v>
      </c>
      <c r="AC13" s="18">
        <f t="shared" si="14"/>
        <v>2291.1749999999997</v>
      </c>
    </row>
    <row r="14" spans="1:29" s="6" customFormat="1" ht="15.75" x14ac:dyDescent="0.25">
      <c r="A14" s="140"/>
      <c r="B14" s="5" t="s">
        <v>36</v>
      </c>
      <c r="C14" s="37" t="s">
        <v>12</v>
      </c>
      <c r="D14" s="27" t="s">
        <v>21</v>
      </c>
      <c r="E14" s="9">
        <f t="shared" ref="E14:E17" si="15">F14*1.5</f>
        <v>4275</v>
      </c>
      <c r="F14" s="36">
        <v>2850</v>
      </c>
      <c r="G14" s="8">
        <f t="shared" si="0"/>
        <v>2422.5</v>
      </c>
      <c r="H14" s="7">
        <f t="shared" si="1"/>
        <v>2565</v>
      </c>
      <c r="I14" s="16">
        <f t="shared" si="2"/>
        <v>2180.25</v>
      </c>
      <c r="J14" s="17">
        <f t="shared" ref="J14:J17" si="16">K14*1.5</f>
        <v>4350</v>
      </c>
      <c r="K14" s="36">
        <v>2900</v>
      </c>
      <c r="L14" s="8">
        <f t="shared" si="3"/>
        <v>2465</v>
      </c>
      <c r="M14" s="7">
        <f t="shared" si="4"/>
        <v>2610</v>
      </c>
      <c r="N14" s="18">
        <f t="shared" si="5"/>
        <v>2218.5</v>
      </c>
      <c r="O14" s="9">
        <f t="shared" ref="O14:O17" si="17">P14*1.5</f>
        <v>4800</v>
      </c>
      <c r="P14" s="44">
        <v>3200</v>
      </c>
      <c r="Q14" s="8">
        <f t="shared" si="6"/>
        <v>2720</v>
      </c>
      <c r="R14" s="7">
        <f t="shared" si="7"/>
        <v>2880</v>
      </c>
      <c r="S14" s="16">
        <f t="shared" si="8"/>
        <v>2448</v>
      </c>
      <c r="T14" s="17">
        <f t="shared" ref="T14:T17" si="18">U14*1.5</f>
        <v>5122.5</v>
      </c>
      <c r="U14" s="43">
        <v>3415</v>
      </c>
      <c r="V14" s="8">
        <f t="shared" si="9"/>
        <v>2902.75</v>
      </c>
      <c r="W14" s="7">
        <f t="shared" si="10"/>
        <v>3073.5</v>
      </c>
      <c r="X14" s="18">
        <f t="shared" si="11"/>
        <v>2612.4749999999999</v>
      </c>
      <c r="Y14" s="9">
        <f t="shared" ref="Y14:Y17" si="19">Z14*1.5</f>
        <v>4650</v>
      </c>
      <c r="Z14" s="43">
        <v>3100</v>
      </c>
      <c r="AA14" s="8">
        <f t="shared" si="12"/>
        <v>2635</v>
      </c>
      <c r="AB14" s="7">
        <f t="shared" si="13"/>
        <v>2790</v>
      </c>
      <c r="AC14" s="18">
        <f t="shared" si="14"/>
        <v>2371.5</v>
      </c>
    </row>
    <row r="15" spans="1:29" s="6" customFormat="1" ht="31.5" x14ac:dyDescent="0.25">
      <c r="A15" s="140"/>
      <c r="B15" s="5" t="s">
        <v>46</v>
      </c>
      <c r="C15" s="37" t="s">
        <v>12</v>
      </c>
      <c r="D15" s="27" t="s">
        <v>45</v>
      </c>
      <c r="E15" s="9">
        <f t="shared" si="15"/>
        <v>4425</v>
      </c>
      <c r="F15" s="36">
        <v>2950</v>
      </c>
      <c r="G15" s="8">
        <f t="shared" si="0"/>
        <v>2507.5</v>
      </c>
      <c r="H15" s="7">
        <f t="shared" si="1"/>
        <v>2655</v>
      </c>
      <c r="I15" s="16">
        <f t="shared" si="2"/>
        <v>2256.75</v>
      </c>
      <c r="J15" s="17">
        <f t="shared" si="16"/>
        <v>4500</v>
      </c>
      <c r="K15" s="36">
        <v>3000</v>
      </c>
      <c r="L15" s="8">
        <f t="shared" si="3"/>
        <v>2550</v>
      </c>
      <c r="M15" s="7">
        <f t="shared" si="4"/>
        <v>2700</v>
      </c>
      <c r="N15" s="18">
        <f t="shared" si="5"/>
        <v>2295</v>
      </c>
      <c r="O15" s="9">
        <f t="shared" si="17"/>
        <v>4875</v>
      </c>
      <c r="P15" s="44">
        <v>3250</v>
      </c>
      <c r="Q15" s="8">
        <f t="shared" si="6"/>
        <v>2762.5</v>
      </c>
      <c r="R15" s="7">
        <f t="shared" si="7"/>
        <v>2925</v>
      </c>
      <c r="S15" s="16">
        <f t="shared" si="8"/>
        <v>2486.25</v>
      </c>
      <c r="T15" s="17">
        <f t="shared" si="18"/>
        <v>5197.5</v>
      </c>
      <c r="U15" s="43">
        <v>3465</v>
      </c>
      <c r="V15" s="8">
        <f t="shared" si="9"/>
        <v>2945.25</v>
      </c>
      <c r="W15" s="7">
        <f t="shared" si="10"/>
        <v>3118.5</v>
      </c>
      <c r="X15" s="18">
        <f t="shared" si="11"/>
        <v>2650.7249999999999</v>
      </c>
      <c r="Y15" s="9">
        <f t="shared" si="19"/>
        <v>4800</v>
      </c>
      <c r="Z15" s="43">
        <v>3200</v>
      </c>
      <c r="AA15" s="8">
        <f t="shared" si="12"/>
        <v>2720</v>
      </c>
      <c r="AB15" s="7">
        <f t="shared" si="13"/>
        <v>2880</v>
      </c>
      <c r="AC15" s="18">
        <f t="shared" si="14"/>
        <v>2448</v>
      </c>
    </row>
    <row r="16" spans="1:29" s="15" customFormat="1" ht="15.75" x14ac:dyDescent="0.25">
      <c r="A16" s="140"/>
      <c r="B16" s="11" t="s">
        <v>30</v>
      </c>
      <c r="C16" s="24" t="s">
        <v>12</v>
      </c>
      <c r="D16" s="28" t="s">
        <v>22</v>
      </c>
      <c r="E16" s="77">
        <f t="shared" si="15"/>
        <v>4575</v>
      </c>
      <c r="F16" s="36">
        <v>3050</v>
      </c>
      <c r="G16" s="78">
        <f t="shared" si="0"/>
        <v>2592.5</v>
      </c>
      <c r="H16" s="12">
        <f t="shared" si="1"/>
        <v>2745</v>
      </c>
      <c r="I16" s="79">
        <f t="shared" si="2"/>
        <v>2333.25</v>
      </c>
      <c r="J16" s="80">
        <f t="shared" si="16"/>
        <v>4650</v>
      </c>
      <c r="K16" s="36">
        <v>3100</v>
      </c>
      <c r="L16" s="78">
        <f t="shared" si="3"/>
        <v>2635</v>
      </c>
      <c r="M16" s="12">
        <f t="shared" si="4"/>
        <v>2790</v>
      </c>
      <c r="N16" s="21">
        <f t="shared" si="5"/>
        <v>2371.5</v>
      </c>
      <c r="O16" s="77">
        <f t="shared" si="17"/>
        <v>5175</v>
      </c>
      <c r="P16" s="44">
        <v>3450</v>
      </c>
      <c r="Q16" s="78">
        <f t="shared" si="6"/>
        <v>2932.5</v>
      </c>
      <c r="R16" s="12">
        <f t="shared" si="7"/>
        <v>3105</v>
      </c>
      <c r="S16" s="79">
        <f t="shared" si="8"/>
        <v>2639.25</v>
      </c>
      <c r="T16" s="80">
        <f t="shared" si="18"/>
        <v>5512.5</v>
      </c>
      <c r="U16" s="43">
        <v>3675</v>
      </c>
      <c r="V16" s="78">
        <f t="shared" si="9"/>
        <v>3123.75</v>
      </c>
      <c r="W16" s="12">
        <f t="shared" si="10"/>
        <v>3307.5</v>
      </c>
      <c r="X16" s="21">
        <f t="shared" si="11"/>
        <v>2811.375</v>
      </c>
      <c r="Y16" s="77">
        <f t="shared" si="19"/>
        <v>4965</v>
      </c>
      <c r="Z16" s="43">
        <v>3310</v>
      </c>
      <c r="AA16" s="78">
        <f t="shared" si="12"/>
        <v>2813.5</v>
      </c>
      <c r="AB16" s="12">
        <f t="shared" si="13"/>
        <v>2979</v>
      </c>
      <c r="AC16" s="21">
        <f t="shared" si="14"/>
        <v>2532.15</v>
      </c>
    </row>
    <row r="17" spans="1:29" s="15" customFormat="1" ht="36.75" customHeight="1" x14ac:dyDescent="0.25">
      <c r="A17" s="140"/>
      <c r="B17" s="11" t="s">
        <v>31</v>
      </c>
      <c r="C17" s="24" t="s">
        <v>12</v>
      </c>
      <c r="D17" s="28" t="s">
        <v>23</v>
      </c>
      <c r="E17" s="77">
        <f t="shared" si="15"/>
        <v>5025</v>
      </c>
      <c r="F17" s="36">
        <v>3350</v>
      </c>
      <c r="G17" s="78">
        <f t="shared" si="0"/>
        <v>2847.5</v>
      </c>
      <c r="H17" s="12">
        <f t="shared" si="1"/>
        <v>3015</v>
      </c>
      <c r="I17" s="79">
        <f t="shared" si="2"/>
        <v>2562.75</v>
      </c>
      <c r="J17" s="80">
        <f t="shared" si="16"/>
        <v>5100</v>
      </c>
      <c r="K17" s="36">
        <v>3400</v>
      </c>
      <c r="L17" s="78">
        <f t="shared" si="3"/>
        <v>2890</v>
      </c>
      <c r="M17" s="12">
        <f t="shared" si="4"/>
        <v>3060</v>
      </c>
      <c r="N17" s="21">
        <f t="shared" si="5"/>
        <v>2601</v>
      </c>
      <c r="O17" s="77">
        <f t="shared" si="17"/>
        <v>5550</v>
      </c>
      <c r="P17" s="44">
        <v>3700</v>
      </c>
      <c r="Q17" s="78">
        <f t="shared" si="6"/>
        <v>3145</v>
      </c>
      <c r="R17" s="12">
        <f t="shared" si="7"/>
        <v>3330</v>
      </c>
      <c r="S17" s="79">
        <f t="shared" si="8"/>
        <v>2830.5</v>
      </c>
      <c r="T17" s="80">
        <f t="shared" si="18"/>
        <v>5910</v>
      </c>
      <c r="U17" s="43">
        <v>3940</v>
      </c>
      <c r="V17" s="78">
        <f t="shared" si="9"/>
        <v>3349</v>
      </c>
      <c r="W17" s="12">
        <f t="shared" si="10"/>
        <v>3546</v>
      </c>
      <c r="X17" s="21">
        <f t="shared" si="11"/>
        <v>3014.1</v>
      </c>
      <c r="Y17" s="77">
        <f t="shared" si="19"/>
        <v>5437.5</v>
      </c>
      <c r="Z17" s="43">
        <v>3625</v>
      </c>
      <c r="AA17" s="78">
        <f t="shared" si="12"/>
        <v>3081.25</v>
      </c>
      <c r="AB17" s="12">
        <f t="shared" si="13"/>
        <v>3262.5</v>
      </c>
      <c r="AC17" s="21">
        <f t="shared" si="14"/>
        <v>2773.125</v>
      </c>
    </row>
    <row r="18" spans="1:29" s="15" customFormat="1" ht="15.75" x14ac:dyDescent="0.25">
      <c r="A18" s="140"/>
      <c r="B18" s="11" t="s">
        <v>32</v>
      </c>
      <c r="C18" s="24" t="s">
        <v>12</v>
      </c>
      <c r="D18" s="28" t="s">
        <v>24</v>
      </c>
      <c r="E18" s="77">
        <f>F18</f>
        <v>3150</v>
      </c>
      <c r="F18" s="36">
        <v>3150</v>
      </c>
      <c r="G18" s="78">
        <f t="shared" si="0"/>
        <v>2677.5</v>
      </c>
      <c r="H18" s="12"/>
      <c r="I18" s="79">
        <v>2410</v>
      </c>
      <c r="J18" s="80">
        <f>K18</f>
        <v>3200</v>
      </c>
      <c r="K18" s="36">
        <v>3200</v>
      </c>
      <c r="L18" s="78">
        <f t="shared" si="3"/>
        <v>2720</v>
      </c>
      <c r="M18" s="12"/>
      <c r="N18" s="21">
        <v>2448</v>
      </c>
      <c r="O18" s="77">
        <f>P18</f>
        <v>3500</v>
      </c>
      <c r="P18" s="44">
        <v>3500</v>
      </c>
      <c r="Q18" s="78">
        <f t="shared" si="6"/>
        <v>2975</v>
      </c>
      <c r="R18" s="12"/>
      <c r="S18" s="79">
        <v>2677.5</v>
      </c>
      <c r="T18" s="80">
        <f>U18</f>
        <v>3730</v>
      </c>
      <c r="U18" s="43">
        <v>3730</v>
      </c>
      <c r="V18" s="78">
        <f t="shared" si="9"/>
        <v>3170.5</v>
      </c>
      <c r="W18" s="12"/>
      <c r="X18" s="21">
        <v>2853.45</v>
      </c>
      <c r="Y18" s="77">
        <f>Z18</f>
        <v>3415</v>
      </c>
      <c r="Z18" s="43">
        <v>3415</v>
      </c>
      <c r="AA18" s="78">
        <f t="shared" si="12"/>
        <v>2902.75</v>
      </c>
      <c r="AB18" s="12"/>
      <c r="AC18" s="21">
        <v>2612.4749999999999</v>
      </c>
    </row>
    <row r="19" spans="1:29" s="15" customFormat="1" ht="31.5" x14ac:dyDescent="0.25">
      <c r="A19" s="140"/>
      <c r="B19" s="11" t="s">
        <v>41</v>
      </c>
      <c r="C19" s="24" t="s">
        <v>42</v>
      </c>
      <c r="D19" s="28" t="s">
        <v>55</v>
      </c>
      <c r="E19" s="77">
        <f t="shared" ref="E19:E22" si="20">F19</f>
        <v>3200</v>
      </c>
      <c r="F19" s="36">
        <v>3200</v>
      </c>
      <c r="G19" s="78">
        <f t="shared" si="0"/>
        <v>2720</v>
      </c>
      <c r="H19" s="12"/>
      <c r="I19" s="79">
        <v>2448</v>
      </c>
      <c r="J19" s="80">
        <f t="shared" ref="J19:J22" si="21">K19</f>
        <v>3250</v>
      </c>
      <c r="K19" s="36">
        <v>3250</v>
      </c>
      <c r="L19" s="78">
        <f t="shared" si="3"/>
        <v>2762.5</v>
      </c>
      <c r="M19" s="12"/>
      <c r="N19" s="21">
        <v>2486.25</v>
      </c>
      <c r="O19" s="77">
        <f t="shared" ref="O19:O22" si="22">P19</f>
        <v>3600</v>
      </c>
      <c r="P19" s="44">
        <v>3600</v>
      </c>
      <c r="Q19" s="78">
        <f t="shared" si="6"/>
        <v>3060</v>
      </c>
      <c r="R19" s="12"/>
      <c r="S19" s="79">
        <v>2754</v>
      </c>
      <c r="T19" s="80">
        <f t="shared" ref="T19:T22" si="23">U19</f>
        <v>3835</v>
      </c>
      <c r="U19" s="43">
        <v>3835</v>
      </c>
      <c r="V19" s="78">
        <f t="shared" si="9"/>
        <v>3259.75</v>
      </c>
      <c r="W19" s="12"/>
      <c r="X19" s="21">
        <v>2933.7750000000001</v>
      </c>
      <c r="Y19" s="77">
        <f t="shared" ref="Y19:Y22" si="24">Z19</f>
        <v>3465</v>
      </c>
      <c r="Z19" s="43">
        <v>3465</v>
      </c>
      <c r="AA19" s="78">
        <f t="shared" si="12"/>
        <v>2945.25</v>
      </c>
      <c r="AB19" s="12"/>
      <c r="AC19" s="21">
        <v>2650.7249999999999</v>
      </c>
    </row>
    <row r="20" spans="1:29" s="15" customFormat="1" ht="15.75" x14ac:dyDescent="0.25">
      <c r="A20" s="140"/>
      <c r="B20" s="11" t="s">
        <v>44</v>
      </c>
      <c r="C20" s="24" t="s">
        <v>12</v>
      </c>
      <c r="D20" s="28" t="s">
        <v>25</v>
      </c>
      <c r="E20" s="77">
        <f t="shared" si="20"/>
        <v>3150</v>
      </c>
      <c r="F20" s="36">
        <v>3150</v>
      </c>
      <c r="G20" s="78">
        <f t="shared" si="0"/>
        <v>2677.5</v>
      </c>
      <c r="H20" s="12"/>
      <c r="I20" s="79">
        <v>2410</v>
      </c>
      <c r="J20" s="80">
        <f t="shared" si="21"/>
        <v>3200</v>
      </c>
      <c r="K20" s="36">
        <v>3200</v>
      </c>
      <c r="L20" s="78">
        <f t="shared" si="3"/>
        <v>2720</v>
      </c>
      <c r="M20" s="12"/>
      <c r="N20" s="21">
        <v>2448</v>
      </c>
      <c r="O20" s="77">
        <f t="shared" si="22"/>
        <v>3500</v>
      </c>
      <c r="P20" s="44">
        <v>3500</v>
      </c>
      <c r="Q20" s="78">
        <f t="shared" si="6"/>
        <v>2975</v>
      </c>
      <c r="R20" s="12"/>
      <c r="S20" s="79">
        <v>2677.5</v>
      </c>
      <c r="T20" s="80">
        <f t="shared" si="23"/>
        <v>3730</v>
      </c>
      <c r="U20" s="43">
        <v>3730</v>
      </c>
      <c r="V20" s="78">
        <f t="shared" si="9"/>
        <v>3170.5</v>
      </c>
      <c r="W20" s="12"/>
      <c r="X20" s="21">
        <v>2853.45</v>
      </c>
      <c r="Y20" s="77">
        <f t="shared" si="24"/>
        <v>3415</v>
      </c>
      <c r="Z20" s="43">
        <v>3415</v>
      </c>
      <c r="AA20" s="78">
        <f t="shared" si="12"/>
        <v>2902.75</v>
      </c>
      <c r="AB20" s="12"/>
      <c r="AC20" s="21">
        <v>2612.4749999999999</v>
      </c>
    </row>
    <row r="21" spans="1:29" s="15" customFormat="1" ht="36.75" customHeight="1" x14ac:dyDescent="0.25">
      <c r="A21" s="140"/>
      <c r="B21" s="11" t="s">
        <v>43</v>
      </c>
      <c r="C21" s="24" t="s">
        <v>42</v>
      </c>
      <c r="D21" s="28" t="s">
        <v>56</v>
      </c>
      <c r="E21" s="77">
        <f t="shared" si="20"/>
        <v>3200</v>
      </c>
      <c r="F21" s="36">
        <v>3200</v>
      </c>
      <c r="G21" s="78">
        <f t="shared" si="0"/>
        <v>2720</v>
      </c>
      <c r="H21" s="12"/>
      <c r="I21" s="79">
        <v>2448</v>
      </c>
      <c r="J21" s="80">
        <f t="shared" si="21"/>
        <v>3250</v>
      </c>
      <c r="K21" s="36">
        <v>3250</v>
      </c>
      <c r="L21" s="78">
        <f t="shared" si="3"/>
        <v>2762.5</v>
      </c>
      <c r="M21" s="12"/>
      <c r="N21" s="21">
        <v>2486.25</v>
      </c>
      <c r="O21" s="77">
        <f t="shared" si="22"/>
        <v>3600</v>
      </c>
      <c r="P21" s="44">
        <v>3600</v>
      </c>
      <c r="Q21" s="78">
        <f t="shared" si="6"/>
        <v>3060</v>
      </c>
      <c r="R21" s="12"/>
      <c r="S21" s="79">
        <v>2754</v>
      </c>
      <c r="T21" s="80">
        <f t="shared" si="23"/>
        <v>3835</v>
      </c>
      <c r="U21" s="43">
        <v>3835</v>
      </c>
      <c r="V21" s="78">
        <f t="shared" si="9"/>
        <v>3259.75</v>
      </c>
      <c r="W21" s="12"/>
      <c r="X21" s="21">
        <v>2933.7750000000001</v>
      </c>
      <c r="Y21" s="77">
        <f t="shared" si="24"/>
        <v>3465</v>
      </c>
      <c r="Z21" s="43">
        <v>3465</v>
      </c>
      <c r="AA21" s="78">
        <f t="shared" si="12"/>
        <v>2945.25</v>
      </c>
      <c r="AB21" s="12"/>
      <c r="AC21" s="21">
        <v>2650.7249999999999</v>
      </c>
    </row>
    <row r="22" spans="1:29" s="15" customFormat="1" ht="15.75" x14ac:dyDescent="0.25">
      <c r="A22" s="140"/>
      <c r="B22" s="11" t="s">
        <v>33</v>
      </c>
      <c r="C22" s="24" t="s">
        <v>12</v>
      </c>
      <c r="D22" s="28" t="s">
        <v>26</v>
      </c>
      <c r="E22" s="77">
        <f t="shared" si="20"/>
        <v>3350</v>
      </c>
      <c r="F22" s="36">
        <v>3350</v>
      </c>
      <c r="G22" s="78">
        <f t="shared" si="0"/>
        <v>2847.5</v>
      </c>
      <c r="H22" s="12"/>
      <c r="I22" s="79">
        <v>2563</v>
      </c>
      <c r="J22" s="80">
        <f t="shared" si="21"/>
        <v>3400</v>
      </c>
      <c r="K22" s="36">
        <v>3400</v>
      </c>
      <c r="L22" s="78">
        <f t="shared" si="3"/>
        <v>2890</v>
      </c>
      <c r="M22" s="12"/>
      <c r="N22" s="21">
        <v>2601</v>
      </c>
      <c r="O22" s="77">
        <f t="shared" si="22"/>
        <v>3650</v>
      </c>
      <c r="P22" s="44">
        <v>3650</v>
      </c>
      <c r="Q22" s="78">
        <f t="shared" si="6"/>
        <v>3102.5</v>
      </c>
      <c r="R22" s="12"/>
      <c r="S22" s="79">
        <v>2792.25</v>
      </c>
      <c r="T22" s="80">
        <f t="shared" si="23"/>
        <v>3885</v>
      </c>
      <c r="U22" s="43">
        <v>3885</v>
      </c>
      <c r="V22" s="78">
        <f t="shared" si="9"/>
        <v>3302.25</v>
      </c>
      <c r="W22" s="12"/>
      <c r="X22" s="21">
        <v>2972.0250000000001</v>
      </c>
      <c r="Y22" s="77">
        <f t="shared" si="24"/>
        <v>3625</v>
      </c>
      <c r="Z22" s="43">
        <v>3625</v>
      </c>
      <c r="AA22" s="78">
        <f t="shared" si="12"/>
        <v>3081.25</v>
      </c>
      <c r="AB22" s="12"/>
      <c r="AC22" s="21">
        <v>2773.125</v>
      </c>
    </row>
    <row r="23" spans="1:29" s="15" customFormat="1" ht="21.75" customHeight="1" x14ac:dyDescent="0.25">
      <c r="A23" s="140"/>
      <c r="B23" s="11" t="s">
        <v>34</v>
      </c>
      <c r="C23" s="24" t="s">
        <v>14</v>
      </c>
      <c r="D23" s="28" t="s">
        <v>15</v>
      </c>
      <c r="E23" s="77">
        <f>F23*1.5</f>
        <v>5400</v>
      </c>
      <c r="F23" s="36">
        <v>3600</v>
      </c>
      <c r="G23" s="87">
        <f t="shared" si="0"/>
        <v>3060</v>
      </c>
      <c r="H23" s="12">
        <f t="shared" si="1"/>
        <v>3240</v>
      </c>
      <c r="I23" s="79">
        <f t="shared" si="2"/>
        <v>2754</v>
      </c>
      <c r="J23" s="80">
        <f>K23*1.5</f>
        <v>5475</v>
      </c>
      <c r="K23" s="36">
        <v>3650</v>
      </c>
      <c r="L23" s="78">
        <f t="shared" si="3"/>
        <v>3102.5</v>
      </c>
      <c r="M23" s="12">
        <f t="shared" si="4"/>
        <v>3285</v>
      </c>
      <c r="N23" s="21">
        <f t="shared" si="5"/>
        <v>2792.25</v>
      </c>
      <c r="O23" s="77">
        <f>P23*1.5</f>
        <v>5700</v>
      </c>
      <c r="P23" s="44">
        <v>3800</v>
      </c>
      <c r="Q23" s="78">
        <f t="shared" si="6"/>
        <v>3230</v>
      </c>
      <c r="R23" s="12">
        <f t="shared" si="7"/>
        <v>3420</v>
      </c>
      <c r="S23" s="79">
        <f t="shared" si="8"/>
        <v>2907</v>
      </c>
      <c r="T23" s="80">
        <f>U23*1.5</f>
        <v>6067.5</v>
      </c>
      <c r="U23" s="43">
        <v>4045</v>
      </c>
      <c r="V23" s="78">
        <f t="shared" si="9"/>
        <v>3438.25</v>
      </c>
      <c r="W23" s="12">
        <f t="shared" si="10"/>
        <v>3640.5</v>
      </c>
      <c r="X23" s="21">
        <f t="shared" si="11"/>
        <v>3094.4249999999997</v>
      </c>
      <c r="Y23" s="77">
        <f>Z23*1.5</f>
        <v>5827.5</v>
      </c>
      <c r="Z23" s="43">
        <v>3885</v>
      </c>
      <c r="AA23" s="78">
        <f t="shared" si="12"/>
        <v>3302.25</v>
      </c>
      <c r="AB23" s="12">
        <f t="shared" si="13"/>
        <v>3496.5</v>
      </c>
      <c r="AC23" s="21">
        <f t="shared" si="14"/>
        <v>2972.0250000000001</v>
      </c>
    </row>
    <row r="24" spans="1:29" s="15" customFormat="1" ht="3" customHeight="1" x14ac:dyDescent="0.25">
      <c r="A24" s="48"/>
      <c r="B24" s="23"/>
      <c r="C24" s="52"/>
      <c r="D24" s="41"/>
      <c r="E24" s="56"/>
      <c r="F24" s="31"/>
      <c r="G24" s="76"/>
      <c r="H24" s="67"/>
      <c r="I24" s="68"/>
      <c r="J24" s="69"/>
      <c r="K24" s="31"/>
      <c r="L24" s="45"/>
      <c r="M24" s="67"/>
      <c r="N24" s="47"/>
      <c r="O24" s="56"/>
      <c r="P24" s="70"/>
      <c r="Q24" s="45"/>
      <c r="R24" s="67"/>
      <c r="S24" s="68"/>
      <c r="T24" s="69"/>
      <c r="U24" s="71"/>
      <c r="V24" s="45"/>
      <c r="W24" s="67"/>
      <c r="X24" s="47"/>
      <c r="Y24" s="56"/>
      <c r="Z24" s="71"/>
      <c r="AA24" s="45"/>
      <c r="AB24" s="67"/>
      <c r="AC24" s="47"/>
    </row>
    <row r="25" spans="1:29" s="15" customFormat="1" ht="21" customHeight="1" x14ac:dyDescent="0.25">
      <c r="A25" s="141" t="s">
        <v>61</v>
      </c>
      <c r="B25" s="11" t="str">
        <f t="shared" ref="B25:D38" si="25">B10</f>
        <v>2К2м1к3</v>
      </c>
      <c r="C25" s="24" t="str">
        <f t="shared" si="25"/>
        <v>2 категория</v>
      </c>
      <c r="D25" s="28" t="str">
        <f t="shared" si="25"/>
        <v>Двухместные 2 категория № 3</v>
      </c>
      <c r="E25" s="9">
        <f>F25*1.5</f>
        <v>2925</v>
      </c>
      <c r="F25" s="36">
        <f t="shared" ref="F25:F38" si="26">F10-450</f>
        <v>1950</v>
      </c>
      <c r="G25" s="8">
        <f>F25*0.85</f>
        <v>1657.5</v>
      </c>
      <c r="H25" s="7">
        <f>F25*0.9</f>
        <v>1755</v>
      </c>
      <c r="I25" s="16">
        <f>H25*0.85</f>
        <v>1491.75</v>
      </c>
      <c r="J25" s="17">
        <f>K25*1.5</f>
        <v>3000</v>
      </c>
      <c r="K25" s="44">
        <f t="shared" ref="K25:K38" si="27">K10-450</f>
        <v>2000</v>
      </c>
      <c r="L25" s="8">
        <f>K25*0.85</f>
        <v>1700</v>
      </c>
      <c r="M25" s="7">
        <f>K25*0.9</f>
        <v>1800</v>
      </c>
      <c r="N25" s="18">
        <f>M25*0.85</f>
        <v>1530</v>
      </c>
      <c r="O25" s="9">
        <f>P25*1.5</f>
        <v>3450</v>
      </c>
      <c r="P25" s="44">
        <f t="shared" ref="P25:P38" si="28">P10-450</f>
        <v>2300</v>
      </c>
      <c r="Q25" s="8">
        <f>P25*0.85</f>
        <v>1955</v>
      </c>
      <c r="R25" s="7">
        <f>P25*0.9</f>
        <v>2070</v>
      </c>
      <c r="S25" s="16">
        <f>R25*0.85</f>
        <v>1759.5</v>
      </c>
      <c r="T25" s="17">
        <f>U25*1.5</f>
        <v>3735</v>
      </c>
      <c r="U25" s="44">
        <f t="shared" ref="U25:U38" si="29">U10-450</f>
        <v>2490</v>
      </c>
      <c r="V25" s="8">
        <f>U25*0.85</f>
        <v>2116.5</v>
      </c>
      <c r="W25" s="7">
        <f>U25*0.9</f>
        <v>2241</v>
      </c>
      <c r="X25" s="18">
        <f>W25*0.85</f>
        <v>1904.85</v>
      </c>
      <c r="Y25" s="9">
        <f>Z25*1.5</f>
        <v>3262.5</v>
      </c>
      <c r="Z25" s="44">
        <f t="shared" ref="Z25:Z38" si="30">Z10-450</f>
        <v>2175</v>
      </c>
      <c r="AA25" s="8">
        <f>Z25*0.85</f>
        <v>1848.75</v>
      </c>
      <c r="AB25" s="7">
        <f>Z25*0.9</f>
        <v>1957.5</v>
      </c>
      <c r="AC25" s="18">
        <f>AB25*0.85</f>
        <v>1663.875</v>
      </c>
    </row>
    <row r="26" spans="1:29" s="15" customFormat="1" ht="21" customHeight="1" x14ac:dyDescent="0.25">
      <c r="A26" s="141"/>
      <c r="B26" s="11" t="str">
        <f t="shared" si="25"/>
        <v>2к2м1к1</v>
      </c>
      <c r="C26" s="24" t="str">
        <f t="shared" si="25"/>
        <v>2 категория</v>
      </c>
      <c r="D26" s="28" t="str">
        <f t="shared" si="25"/>
        <v>Двухместный 2 категория №1</v>
      </c>
      <c r="E26" s="9">
        <f>F26*1.5</f>
        <v>3075</v>
      </c>
      <c r="F26" s="36">
        <f t="shared" si="26"/>
        <v>2050</v>
      </c>
      <c r="G26" s="8">
        <f t="shared" ref="G26:G38" si="31">F26*0.85</f>
        <v>1742.5</v>
      </c>
      <c r="H26" s="7">
        <f t="shared" ref="H26:H38" si="32">F26*0.9</f>
        <v>1845</v>
      </c>
      <c r="I26" s="16">
        <f t="shared" ref="I26:I38" si="33">H26*0.85</f>
        <v>1568.25</v>
      </c>
      <c r="J26" s="17">
        <f>K26*1.5</f>
        <v>3150</v>
      </c>
      <c r="K26" s="44">
        <f t="shared" si="27"/>
        <v>2100</v>
      </c>
      <c r="L26" s="8">
        <f t="shared" ref="L26:L38" si="34">K26*0.85</f>
        <v>1785</v>
      </c>
      <c r="M26" s="7">
        <f t="shared" ref="M26:M38" si="35">K26*0.9</f>
        <v>1890</v>
      </c>
      <c r="N26" s="18">
        <f t="shared" ref="N26:N38" si="36">M26*0.85</f>
        <v>1606.5</v>
      </c>
      <c r="O26" s="9">
        <f>P26*1.5</f>
        <v>3600</v>
      </c>
      <c r="P26" s="44">
        <f t="shared" si="28"/>
        <v>2400</v>
      </c>
      <c r="Q26" s="8">
        <f t="shared" ref="Q26:Q38" si="37">P26*0.85</f>
        <v>2040</v>
      </c>
      <c r="R26" s="7">
        <f t="shared" ref="R26:R38" si="38">P26*0.9</f>
        <v>2160</v>
      </c>
      <c r="S26" s="16">
        <f t="shared" ref="S26:S38" si="39">R26*0.85</f>
        <v>1836</v>
      </c>
      <c r="T26" s="17">
        <f>U26*1.5</f>
        <v>3892.5</v>
      </c>
      <c r="U26" s="44">
        <f t="shared" si="29"/>
        <v>2595</v>
      </c>
      <c r="V26" s="8">
        <f t="shared" ref="V26:V38" si="40">U26*0.85</f>
        <v>2205.75</v>
      </c>
      <c r="W26" s="7">
        <f t="shared" ref="W26:W38" si="41">U26*0.9</f>
        <v>2335.5</v>
      </c>
      <c r="X26" s="18">
        <f t="shared" ref="X26:X38" si="42">W26*0.85</f>
        <v>1985.175</v>
      </c>
      <c r="Y26" s="9">
        <f>Z26*1.5</f>
        <v>3420</v>
      </c>
      <c r="Z26" s="44">
        <f t="shared" si="30"/>
        <v>2280</v>
      </c>
      <c r="AA26" s="8">
        <f t="shared" ref="AA26:AA38" si="43">Z26*0.85</f>
        <v>1938</v>
      </c>
      <c r="AB26" s="7">
        <f t="shared" ref="AB26:AB38" si="44">Z26*0.9</f>
        <v>2052</v>
      </c>
      <c r="AC26" s="18">
        <f t="shared" ref="AC26:AC38" si="45">AB26*0.85</f>
        <v>1744.2</v>
      </c>
    </row>
    <row r="27" spans="1:29" s="15" customFormat="1" ht="21" customHeight="1" x14ac:dyDescent="0.25">
      <c r="A27" s="141"/>
      <c r="B27" s="11" t="str">
        <f t="shared" si="25"/>
        <v>2К1м1к3</v>
      </c>
      <c r="C27" s="24" t="str">
        <f t="shared" si="25"/>
        <v>2 категория</v>
      </c>
      <c r="D27" s="28" t="str">
        <f t="shared" si="25"/>
        <v>Одноместный 2 категория №3</v>
      </c>
      <c r="E27" s="9">
        <f>F27</f>
        <v>2600</v>
      </c>
      <c r="F27" s="36">
        <f t="shared" si="26"/>
        <v>2600</v>
      </c>
      <c r="G27" s="8">
        <f t="shared" si="31"/>
        <v>2210</v>
      </c>
      <c r="H27" s="7"/>
      <c r="I27" s="16">
        <v>1989</v>
      </c>
      <c r="J27" s="17">
        <f>K27</f>
        <v>2650</v>
      </c>
      <c r="K27" s="44">
        <f t="shared" si="27"/>
        <v>2650</v>
      </c>
      <c r="L27" s="8">
        <f t="shared" si="34"/>
        <v>2252.5</v>
      </c>
      <c r="M27" s="7"/>
      <c r="N27" s="18">
        <v>2027</v>
      </c>
      <c r="O27" s="9">
        <f>P27</f>
        <v>3000</v>
      </c>
      <c r="P27" s="44">
        <f t="shared" si="28"/>
        <v>3000</v>
      </c>
      <c r="Q27" s="8">
        <f t="shared" si="37"/>
        <v>2550</v>
      </c>
      <c r="R27" s="7"/>
      <c r="S27" s="16">
        <v>2295</v>
      </c>
      <c r="T27" s="17">
        <f>U27</f>
        <v>3225</v>
      </c>
      <c r="U27" s="44">
        <f t="shared" si="29"/>
        <v>3225</v>
      </c>
      <c r="V27" s="8">
        <f t="shared" si="40"/>
        <v>2741.25</v>
      </c>
      <c r="W27" s="7"/>
      <c r="X27" s="18">
        <v>2467</v>
      </c>
      <c r="Y27" s="9">
        <f>Z27</f>
        <v>2860</v>
      </c>
      <c r="Z27" s="44">
        <f t="shared" si="30"/>
        <v>2860</v>
      </c>
      <c r="AA27" s="8">
        <f t="shared" si="43"/>
        <v>2431</v>
      </c>
      <c r="AB27" s="7"/>
      <c r="AC27" s="18">
        <v>2188</v>
      </c>
    </row>
    <row r="28" spans="1:29" s="26" customFormat="1" ht="21" customHeight="1" x14ac:dyDescent="0.25">
      <c r="A28" s="141"/>
      <c r="B28" s="11" t="str">
        <f t="shared" si="25"/>
        <v>1К2м1к3</v>
      </c>
      <c r="C28" s="24" t="str">
        <f t="shared" si="25"/>
        <v>1 категория</v>
      </c>
      <c r="D28" s="28" t="str">
        <f t="shared" si="25"/>
        <v>Двухместный 1 категория №3</v>
      </c>
      <c r="E28" s="9">
        <f>F28*1.5</f>
        <v>3450</v>
      </c>
      <c r="F28" s="36">
        <f t="shared" si="26"/>
        <v>2300</v>
      </c>
      <c r="G28" s="8">
        <f t="shared" si="31"/>
        <v>1955</v>
      </c>
      <c r="H28" s="7">
        <f t="shared" si="32"/>
        <v>2070</v>
      </c>
      <c r="I28" s="16">
        <f t="shared" si="33"/>
        <v>1759.5</v>
      </c>
      <c r="J28" s="17">
        <f>K28*1.5</f>
        <v>3525</v>
      </c>
      <c r="K28" s="44">
        <f t="shared" si="27"/>
        <v>2350</v>
      </c>
      <c r="L28" s="8">
        <f t="shared" si="34"/>
        <v>1997.5</v>
      </c>
      <c r="M28" s="7">
        <f t="shared" si="35"/>
        <v>2115</v>
      </c>
      <c r="N28" s="18">
        <f t="shared" si="36"/>
        <v>1797.75</v>
      </c>
      <c r="O28" s="9">
        <f>P28*1.5</f>
        <v>3975</v>
      </c>
      <c r="P28" s="44">
        <f t="shared" si="28"/>
        <v>2650</v>
      </c>
      <c r="Q28" s="8">
        <f t="shared" si="37"/>
        <v>2252.5</v>
      </c>
      <c r="R28" s="7">
        <f t="shared" si="38"/>
        <v>2385</v>
      </c>
      <c r="S28" s="16">
        <f t="shared" si="39"/>
        <v>2027.25</v>
      </c>
      <c r="T28" s="17">
        <f>U28*1.5</f>
        <v>4290</v>
      </c>
      <c r="U28" s="44">
        <f t="shared" si="29"/>
        <v>2860</v>
      </c>
      <c r="V28" s="8">
        <f t="shared" si="40"/>
        <v>2431</v>
      </c>
      <c r="W28" s="7">
        <f t="shared" si="41"/>
        <v>2574</v>
      </c>
      <c r="X28" s="18">
        <f t="shared" si="42"/>
        <v>2187.9</v>
      </c>
      <c r="Y28" s="9">
        <f>Z28*1.5</f>
        <v>3817.5</v>
      </c>
      <c r="Z28" s="44">
        <f t="shared" si="30"/>
        <v>2545</v>
      </c>
      <c r="AA28" s="8">
        <f t="shared" si="43"/>
        <v>2163.25</v>
      </c>
      <c r="AB28" s="7">
        <f t="shared" si="44"/>
        <v>2290.5</v>
      </c>
      <c r="AC28" s="18">
        <f t="shared" si="45"/>
        <v>1946.925</v>
      </c>
    </row>
    <row r="29" spans="1:29" s="26" customFormat="1" ht="21" customHeight="1" x14ac:dyDescent="0.25">
      <c r="A29" s="141"/>
      <c r="B29" s="11" t="str">
        <f t="shared" si="25"/>
        <v>1К2м1к1</v>
      </c>
      <c r="C29" s="24" t="str">
        <f t="shared" si="25"/>
        <v>1 категория</v>
      </c>
      <c r="D29" s="28" t="str">
        <f t="shared" si="25"/>
        <v>Двухместный 1 категория №1</v>
      </c>
      <c r="E29" s="9">
        <f t="shared" ref="E29:E32" si="46">F29*1.5</f>
        <v>3600</v>
      </c>
      <c r="F29" s="36">
        <f t="shared" si="26"/>
        <v>2400</v>
      </c>
      <c r="G29" s="8">
        <f t="shared" si="31"/>
        <v>2040</v>
      </c>
      <c r="H29" s="7">
        <f t="shared" si="32"/>
        <v>2160</v>
      </c>
      <c r="I29" s="16">
        <f t="shared" si="33"/>
        <v>1836</v>
      </c>
      <c r="J29" s="17">
        <f t="shared" ref="J29:J32" si="47">K29*1.5</f>
        <v>3675</v>
      </c>
      <c r="K29" s="44">
        <f t="shared" si="27"/>
        <v>2450</v>
      </c>
      <c r="L29" s="8">
        <f t="shared" si="34"/>
        <v>2082.5</v>
      </c>
      <c r="M29" s="7">
        <f t="shared" si="35"/>
        <v>2205</v>
      </c>
      <c r="N29" s="18">
        <f t="shared" si="36"/>
        <v>1874.25</v>
      </c>
      <c r="O29" s="9">
        <f t="shared" ref="O29:O32" si="48">P29*1.5</f>
        <v>4125</v>
      </c>
      <c r="P29" s="44">
        <f t="shared" si="28"/>
        <v>2750</v>
      </c>
      <c r="Q29" s="8">
        <f t="shared" si="37"/>
        <v>2337.5</v>
      </c>
      <c r="R29" s="7">
        <f t="shared" si="38"/>
        <v>2475</v>
      </c>
      <c r="S29" s="16">
        <f t="shared" si="39"/>
        <v>2103.75</v>
      </c>
      <c r="T29" s="17">
        <f t="shared" ref="T29:T32" si="49">U29*1.5</f>
        <v>4447.5</v>
      </c>
      <c r="U29" s="44">
        <f t="shared" si="29"/>
        <v>2965</v>
      </c>
      <c r="V29" s="8">
        <f t="shared" si="40"/>
        <v>2520.25</v>
      </c>
      <c r="W29" s="7">
        <f t="shared" si="41"/>
        <v>2668.5</v>
      </c>
      <c r="X29" s="18">
        <f t="shared" si="42"/>
        <v>2268.2249999999999</v>
      </c>
      <c r="Y29" s="9">
        <f t="shared" ref="Y29:Y32" si="50">Z29*1.5</f>
        <v>3975</v>
      </c>
      <c r="Z29" s="44">
        <f t="shared" si="30"/>
        <v>2650</v>
      </c>
      <c r="AA29" s="8">
        <f t="shared" si="43"/>
        <v>2252.5</v>
      </c>
      <c r="AB29" s="7">
        <f t="shared" si="44"/>
        <v>2385</v>
      </c>
      <c r="AC29" s="18">
        <f t="shared" si="45"/>
        <v>2027.25</v>
      </c>
    </row>
    <row r="30" spans="1:29" s="26" customFormat="1" ht="31.5" x14ac:dyDescent="0.25">
      <c r="A30" s="141"/>
      <c r="B30" s="11" t="str">
        <f t="shared" si="25"/>
        <v>1К2м2к1</v>
      </c>
      <c r="C30" s="24" t="str">
        <f t="shared" si="25"/>
        <v>1 категория</v>
      </c>
      <c r="D30" s="28" t="str">
        <f t="shared" si="25"/>
        <v>Двухместные 1 категория №1 (двухкомнатный)</v>
      </c>
      <c r="E30" s="9">
        <f t="shared" si="46"/>
        <v>3750</v>
      </c>
      <c r="F30" s="36">
        <f t="shared" si="26"/>
        <v>2500</v>
      </c>
      <c r="G30" s="8">
        <f t="shared" si="31"/>
        <v>2125</v>
      </c>
      <c r="H30" s="7">
        <f t="shared" si="32"/>
        <v>2250</v>
      </c>
      <c r="I30" s="16">
        <f t="shared" si="33"/>
        <v>1912.5</v>
      </c>
      <c r="J30" s="17">
        <f t="shared" si="47"/>
        <v>3825</v>
      </c>
      <c r="K30" s="44">
        <f t="shared" si="27"/>
        <v>2550</v>
      </c>
      <c r="L30" s="8">
        <f t="shared" si="34"/>
        <v>2167.5</v>
      </c>
      <c r="M30" s="7">
        <f t="shared" si="35"/>
        <v>2295</v>
      </c>
      <c r="N30" s="18">
        <f t="shared" si="36"/>
        <v>1950.75</v>
      </c>
      <c r="O30" s="9">
        <f t="shared" si="48"/>
        <v>4200</v>
      </c>
      <c r="P30" s="44">
        <f t="shared" si="28"/>
        <v>2800</v>
      </c>
      <c r="Q30" s="8">
        <f t="shared" si="37"/>
        <v>2380</v>
      </c>
      <c r="R30" s="7">
        <f t="shared" si="38"/>
        <v>2520</v>
      </c>
      <c r="S30" s="16">
        <f t="shared" si="39"/>
        <v>2142</v>
      </c>
      <c r="T30" s="17">
        <f t="shared" si="49"/>
        <v>4522.5</v>
      </c>
      <c r="U30" s="44">
        <f t="shared" si="29"/>
        <v>3015</v>
      </c>
      <c r="V30" s="8">
        <f t="shared" si="40"/>
        <v>2562.75</v>
      </c>
      <c r="W30" s="7">
        <f t="shared" si="41"/>
        <v>2713.5</v>
      </c>
      <c r="X30" s="18">
        <f t="shared" si="42"/>
        <v>2306.4749999999999</v>
      </c>
      <c r="Y30" s="9">
        <f t="shared" si="50"/>
        <v>4125</v>
      </c>
      <c r="Z30" s="44">
        <f t="shared" si="30"/>
        <v>2750</v>
      </c>
      <c r="AA30" s="8">
        <f t="shared" si="43"/>
        <v>2337.5</v>
      </c>
      <c r="AB30" s="7">
        <f t="shared" si="44"/>
        <v>2475</v>
      </c>
      <c r="AC30" s="18">
        <f t="shared" si="45"/>
        <v>2103.75</v>
      </c>
    </row>
    <row r="31" spans="1:29" s="15" customFormat="1" ht="24" customHeight="1" x14ac:dyDescent="0.25">
      <c r="A31" s="141"/>
      <c r="B31" s="11" t="str">
        <f t="shared" si="25"/>
        <v>1К2м1к2</v>
      </c>
      <c r="C31" s="24" t="str">
        <f t="shared" si="25"/>
        <v>1 категория</v>
      </c>
      <c r="D31" s="28" t="str">
        <f t="shared" si="25"/>
        <v>Двухместные 1 категория №2</v>
      </c>
      <c r="E31" s="9">
        <f t="shared" si="46"/>
        <v>3900</v>
      </c>
      <c r="F31" s="36">
        <f t="shared" si="26"/>
        <v>2600</v>
      </c>
      <c r="G31" s="8">
        <f t="shared" si="31"/>
        <v>2210</v>
      </c>
      <c r="H31" s="7">
        <f t="shared" si="32"/>
        <v>2340</v>
      </c>
      <c r="I31" s="16">
        <f t="shared" si="33"/>
        <v>1989</v>
      </c>
      <c r="J31" s="17">
        <f t="shared" si="47"/>
        <v>3975</v>
      </c>
      <c r="K31" s="44">
        <f t="shared" si="27"/>
        <v>2650</v>
      </c>
      <c r="L31" s="8">
        <f t="shared" si="34"/>
        <v>2252.5</v>
      </c>
      <c r="M31" s="7">
        <f t="shared" si="35"/>
        <v>2385</v>
      </c>
      <c r="N31" s="18">
        <f t="shared" si="36"/>
        <v>2027.25</v>
      </c>
      <c r="O31" s="9">
        <f t="shared" si="48"/>
        <v>4500</v>
      </c>
      <c r="P31" s="44">
        <f t="shared" si="28"/>
        <v>3000</v>
      </c>
      <c r="Q31" s="8">
        <f t="shared" si="37"/>
        <v>2550</v>
      </c>
      <c r="R31" s="7">
        <f t="shared" si="38"/>
        <v>2700</v>
      </c>
      <c r="S31" s="16">
        <f t="shared" si="39"/>
        <v>2295</v>
      </c>
      <c r="T31" s="17">
        <f t="shared" si="49"/>
        <v>4837.5</v>
      </c>
      <c r="U31" s="44">
        <f t="shared" si="29"/>
        <v>3225</v>
      </c>
      <c r="V31" s="8">
        <f t="shared" si="40"/>
        <v>2741.25</v>
      </c>
      <c r="W31" s="7">
        <f t="shared" si="41"/>
        <v>2902.5</v>
      </c>
      <c r="X31" s="18">
        <f t="shared" si="42"/>
        <v>2467.125</v>
      </c>
      <c r="Y31" s="9">
        <f t="shared" si="50"/>
        <v>4290</v>
      </c>
      <c r="Z31" s="44">
        <f t="shared" si="30"/>
        <v>2860</v>
      </c>
      <c r="AA31" s="8">
        <f t="shared" si="43"/>
        <v>2431</v>
      </c>
      <c r="AB31" s="7">
        <f t="shared" si="44"/>
        <v>2574</v>
      </c>
      <c r="AC31" s="18">
        <f t="shared" si="45"/>
        <v>2187.9</v>
      </c>
    </row>
    <row r="32" spans="1:29" s="15" customFormat="1" ht="39.75" customHeight="1" x14ac:dyDescent="0.25">
      <c r="A32" s="141"/>
      <c r="B32" s="11" t="str">
        <f t="shared" si="25"/>
        <v>1К2м2к2</v>
      </c>
      <c r="C32" s="24" t="str">
        <f t="shared" si="25"/>
        <v>1 категория</v>
      </c>
      <c r="D32" s="28" t="str">
        <f t="shared" si="25"/>
        <v>Двухместные 1 категория №2 (двухкомнатный)</v>
      </c>
      <c r="E32" s="9">
        <f t="shared" si="46"/>
        <v>4350</v>
      </c>
      <c r="F32" s="36">
        <f t="shared" si="26"/>
        <v>2900</v>
      </c>
      <c r="G32" s="8">
        <f t="shared" si="31"/>
        <v>2465</v>
      </c>
      <c r="H32" s="7">
        <f t="shared" si="32"/>
        <v>2610</v>
      </c>
      <c r="I32" s="16">
        <f t="shared" si="33"/>
        <v>2218.5</v>
      </c>
      <c r="J32" s="17">
        <f t="shared" si="47"/>
        <v>4425</v>
      </c>
      <c r="K32" s="44">
        <f t="shared" si="27"/>
        <v>2950</v>
      </c>
      <c r="L32" s="8">
        <f t="shared" si="34"/>
        <v>2507.5</v>
      </c>
      <c r="M32" s="7">
        <f t="shared" si="35"/>
        <v>2655</v>
      </c>
      <c r="N32" s="18">
        <f t="shared" si="36"/>
        <v>2256.75</v>
      </c>
      <c r="O32" s="9">
        <f t="shared" si="48"/>
        <v>4875</v>
      </c>
      <c r="P32" s="44">
        <f t="shared" si="28"/>
        <v>3250</v>
      </c>
      <c r="Q32" s="8">
        <f t="shared" si="37"/>
        <v>2762.5</v>
      </c>
      <c r="R32" s="7">
        <f t="shared" si="38"/>
        <v>2925</v>
      </c>
      <c r="S32" s="16">
        <f t="shared" si="39"/>
        <v>2486.25</v>
      </c>
      <c r="T32" s="17">
        <f t="shared" si="49"/>
        <v>5235</v>
      </c>
      <c r="U32" s="44">
        <f t="shared" si="29"/>
        <v>3490</v>
      </c>
      <c r="V32" s="8">
        <f t="shared" si="40"/>
        <v>2966.5</v>
      </c>
      <c r="W32" s="7">
        <f t="shared" si="41"/>
        <v>3141</v>
      </c>
      <c r="X32" s="18">
        <f t="shared" si="42"/>
        <v>2669.85</v>
      </c>
      <c r="Y32" s="9">
        <f t="shared" si="50"/>
        <v>4762.5</v>
      </c>
      <c r="Z32" s="44">
        <f t="shared" si="30"/>
        <v>3175</v>
      </c>
      <c r="AA32" s="8">
        <f t="shared" si="43"/>
        <v>2698.75</v>
      </c>
      <c r="AB32" s="7">
        <f t="shared" si="44"/>
        <v>2857.5</v>
      </c>
      <c r="AC32" s="18">
        <f t="shared" si="45"/>
        <v>2428.875</v>
      </c>
    </row>
    <row r="33" spans="1:29" s="15" customFormat="1" ht="22.5" customHeight="1" x14ac:dyDescent="0.25">
      <c r="A33" s="141"/>
      <c r="B33" s="11" t="str">
        <f t="shared" si="25"/>
        <v>1К1м1к3</v>
      </c>
      <c r="C33" s="24" t="str">
        <f t="shared" si="25"/>
        <v>1 категория</v>
      </c>
      <c r="D33" s="28" t="str">
        <f t="shared" si="25"/>
        <v>Одноместные 1 категория №3</v>
      </c>
      <c r="E33" s="9">
        <f>F33</f>
        <v>2700</v>
      </c>
      <c r="F33" s="36">
        <f t="shared" si="26"/>
        <v>2700</v>
      </c>
      <c r="G33" s="8">
        <f t="shared" si="31"/>
        <v>2295</v>
      </c>
      <c r="H33" s="7"/>
      <c r="I33" s="16">
        <v>2065.5</v>
      </c>
      <c r="J33" s="17">
        <f>K33</f>
        <v>2750</v>
      </c>
      <c r="K33" s="44">
        <f t="shared" si="27"/>
        <v>2750</v>
      </c>
      <c r="L33" s="8">
        <f t="shared" si="34"/>
        <v>2337.5</v>
      </c>
      <c r="M33" s="7"/>
      <c r="N33" s="18">
        <v>2103.75</v>
      </c>
      <c r="O33" s="9">
        <f>P33</f>
        <v>3050</v>
      </c>
      <c r="P33" s="44">
        <f t="shared" si="28"/>
        <v>3050</v>
      </c>
      <c r="Q33" s="8">
        <f t="shared" si="37"/>
        <v>2592.5</v>
      </c>
      <c r="R33" s="7"/>
      <c r="S33" s="16">
        <v>2333.25</v>
      </c>
      <c r="T33" s="17">
        <f>U33</f>
        <v>3280</v>
      </c>
      <c r="U33" s="44">
        <f t="shared" si="29"/>
        <v>3280</v>
      </c>
      <c r="V33" s="8">
        <f t="shared" si="40"/>
        <v>2788</v>
      </c>
      <c r="W33" s="7"/>
      <c r="X33" s="18">
        <v>2509.1999999999998</v>
      </c>
      <c r="Y33" s="9">
        <f>Z33</f>
        <v>2965</v>
      </c>
      <c r="Z33" s="44">
        <f t="shared" si="30"/>
        <v>2965</v>
      </c>
      <c r="AA33" s="8">
        <f t="shared" si="43"/>
        <v>2520.25</v>
      </c>
      <c r="AB33" s="7"/>
      <c r="AC33" s="18">
        <v>2268.2249999999999</v>
      </c>
    </row>
    <row r="34" spans="1:29" s="15" customFormat="1" ht="36" customHeight="1" x14ac:dyDescent="0.25">
      <c r="A34" s="141"/>
      <c r="B34" s="11" t="str">
        <f t="shared" si="25"/>
        <v>1К1м1к3У</v>
      </c>
      <c r="C34" s="24" t="str">
        <f t="shared" si="25"/>
        <v>1категория</v>
      </c>
      <c r="D34" s="28" t="str">
        <f t="shared" si="25"/>
        <v>Одноместные 1 категория №3 (№104) Улучшенный</v>
      </c>
      <c r="E34" s="9">
        <f t="shared" ref="E34:E37" si="51">F34</f>
        <v>2750</v>
      </c>
      <c r="F34" s="36">
        <f t="shared" si="26"/>
        <v>2750</v>
      </c>
      <c r="G34" s="8">
        <f t="shared" si="31"/>
        <v>2337.5</v>
      </c>
      <c r="H34" s="7"/>
      <c r="I34" s="16">
        <v>2103.75</v>
      </c>
      <c r="J34" s="17">
        <f t="shared" ref="J34:J37" si="52">K34</f>
        <v>2800</v>
      </c>
      <c r="K34" s="44">
        <f t="shared" si="27"/>
        <v>2800</v>
      </c>
      <c r="L34" s="8">
        <f t="shared" si="34"/>
        <v>2380</v>
      </c>
      <c r="M34" s="7"/>
      <c r="N34" s="18">
        <v>2142</v>
      </c>
      <c r="O34" s="9">
        <f t="shared" ref="O34:O37" si="53">P34</f>
        <v>3150</v>
      </c>
      <c r="P34" s="44">
        <f t="shared" si="28"/>
        <v>3150</v>
      </c>
      <c r="Q34" s="8">
        <f t="shared" si="37"/>
        <v>2677.5</v>
      </c>
      <c r="R34" s="7"/>
      <c r="S34" s="16">
        <v>2409.75</v>
      </c>
      <c r="T34" s="17">
        <f t="shared" ref="T34:T37" si="54">U34</f>
        <v>3385</v>
      </c>
      <c r="U34" s="44">
        <f t="shared" si="29"/>
        <v>3385</v>
      </c>
      <c r="V34" s="8">
        <f t="shared" si="40"/>
        <v>2877.25</v>
      </c>
      <c r="W34" s="7"/>
      <c r="X34" s="18">
        <v>2589.5250000000001</v>
      </c>
      <c r="Y34" s="9">
        <f t="shared" ref="Y34:Y37" si="55">Z34</f>
        <v>3015</v>
      </c>
      <c r="Z34" s="44">
        <f t="shared" si="30"/>
        <v>3015</v>
      </c>
      <c r="AA34" s="8">
        <f t="shared" si="43"/>
        <v>2562.75</v>
      </c>
      <c r="AB34" s="7"/>
      <c r="AC34" s="18">
        <v>2306.4749999999999</v>
      </c>
    </row>
    <row r="35" spans="1:29" s="15" customFormat="1" ht="23.25" customHeight="1" x14ac:dyDescent="0.25">
      <c r="A35" s="141"/>
      <c r="B35" s="11" t="str">
        <f t="shared" si="25"/>
        <v>1К1м1к1</v>
      </c>
      <c r="C35" s="24" t="str">
        <f t="shared" si="25"/>
        <v>1 категория</v>
      </c>
      <c r="D35" s="28" t="str">
        <f t="shared" si="25"/>
        <v>Одноместные 1 категория №1</v>
      </c>
      <c r="E35" s="9">
        <f t="shared" si="51"/>
        <v>2700</v>
      </c>
      <c r="F35" s="36">
        <f t="shared" si="26"/>
        <v>2700</v>
      </c>
      <c r="G35" s="8">
        <f t="shared" si="31"/>
        <v>2295</v>
      </c>
      <c r="H35" s="7"/>
      <c r="I35" s="16">
        <v>2065.5</v>
      </c>
      <c r="J35" s="17">
        <f t="shared" si="52"/>
        <v>2750</v>
      </c>
      <c r="K35" s="44">
        <f t="shared" si="27"/>
        <v>2750</v>
      </c>
      <c r="L35" s="8">
        <f t="shared" si="34"/>
        <v>2337.5</v>
      </c>
      <c r="M35" s="7"/>
      <c r="N35" s="18">
        <v>2103.75</v>
      </c>
      <c r="O35" s="9">
        <f t="shared" si="53"/>
        <v>3050</v>
      </c>
      <c r="P35" s="44">
        <f t="shared" si="28"/>
        <v>3050</v>
      </c>
      <c r="Q35" s="8">
        <f t="shared" si="37"/>
        <v>2592.5</v>
      </c>
      <c r="R35" s="7"/>
      <c r="S35" s="16">
        <v>2333.25</v>
      </c>
      <c r="T35" s="17">
        <f t="shared" si="54"/>
        <v>3280</v>
      </c>
      <c r="U35" s="44">
        <f t="shared" si="29"/>
        <v>3280</v>
      </c>
      <c r="V35" s="8">
        <f t="shared" si="40"/>
        <v>2788</v>
      </c>
      <c r="W35" s="7"/>
      <c r="X35" s="18">
        <v>2509.1999999999998</v>
      </c>
      <c r="Y35" s="9">
        <f t="shared" si="55"/>
        <v>2965</v>
      </c>
      <c r="Z35" s="44">
        <f t="shared" si="30"/>
        <v>2965</v>
      </c>
      <c r="AA35" s="8">
        <f t="shared" si="43"/>
        <v>2520.25</v>
      </c>
      <c r="AB35" s="7"/>
      <c r="AC35" s="18">
        <v>2268.2249999999999</v>
      </c>
    </row>
    <row r="36" spans="1:29" s="15" customFormat="1" ht="34.5" customHeight="1" x14ac:dyDescent="0.25">
      <c r="A36" s="141"/>
      <c r="B36" s="11" t="str">
        <f t="shared" si="25"/>
        <v>1К1м1к1У</v>
      </c>
      <c r="C36" s="24" t="str">
        <f t="shared" si="25"/>
        <v>1категория</v>
      </c>
      <c r="D36" s="28" t="str">
        <f t="shared" si="25"/>
        <v>Одноместные 1 категория №1 (№204,205,207,221,225,321) Улучшенный</v>
      </c>
      <c r="E36" s="9">
        <f t="shared" si="51"/>
        <v>2750</v>
      </c>
      <c r="F36" s="36">
        <f t="shared" si="26"/>
        <v>2750</v>
      </c>
      <c r="G36" s="8">
        <f t="shared" si="31"/>
        <v>2337.5</v>
      </c>
      <c r="H36" s="7"/>
      <c r="I36" s="16">
        <v>2103.75</v>
      </c>
      <c r="J36" s="17">
        <f t="shared" si="52"/>
        <v>2800</v>
      </c>
      <c r="K36" s="44">
        <f t="shared" si="27"/>
        <v>2800</v>
      </c>
      <c r="L36" s="8">
        <f t="shared" si="34"/>
        <v>2380</v>
      </c>
      <c r="M36" s="7"/>
      <c r="N36" s="18">
        <v>2142</v>
      </c>
      <c r="O36" s="9">
        <f t="shared" si="53"/>
        <v>3150</v>
      </c>
      <c r="P36" s="44">
        <f t="shared" si="28"/>
        <v>3150</v>
      </c>
      <c r="Q36" s="8">
        <f t="shared" si="37"/>
        <v>2677.5</v>
      </c>
      <c r="R36" s="7"/>
      <c r="S36" s="16">
        <v>2409.75</v>
      </c>
      <c r="T36" s="17">
        <f t="shared" si="54"/>
        <v>3385</v>
      </c>
      <c r="U36" s="44">
        <f t="shared" si="29"/>
        <v>3385</v>
      </c>
      <c r="V36" s="8">
        <f t="shared" si="40"/>
        <v>2877.25</v>
      </c>
      <c r="W36" s="7"/>
      <c r="X36" s="18">
        <v>2589.5250000000001</v>
      </c>
      <c r="Y36" s="9">
        <f t="shared" si="55"/>
        <v>3015</v>
      </c>
      <c r="Z36" s="44">
        <f t="shared" si="30"/>
        <v>3015</v>
      </c>
      <c r="AA36" s="8">
        <f t="shared" si="43"/>
        <v>2562.75</v>
      </c>
      <c r="AB36" s="7"/>
      <c r="AC36" s="18">
        <v>2306.4749999999999</v>
      </c>
    </row>
    <row r="37" spans="1:29" s="15" customFormat="1" ht="19.5" customHeight="1" x14ac:dyDescent="0.25">
      <c r="A37" s="141"/>
      <c r="B37" s="11" t="str">
        <f t="shared" si="25"/>
        <v>1К1м1к2</v>
      </c>
      <c r="C37" s="24" t="str">
        <f t="shared" si="25"/>
        <v>1 категория</v>
      </c>
      <c r="D37" s="28" t="str">
        <f t="shared" si="25"/>
        <v>Одноместный 1 категория №2</v>
      </c>
      <c r="E37" s="9">
        <f t="shared" si="51"/>
        <v>2900</v>
      </c>
      <c r="F37" s="36">
        <f t="shared" si="26"/>
        <v>2900</v>
      </c>
      <c r="G37" s="8">
        <f t="shared" si="31"/>
        <v>2465</v>
      </c>
      <c r="H37" s="7"/>
      <c r="I37" s="16">
        <v>2218.5</v>
      </c>
      <c r="J37" s="17">
        <f t="shared" si="52"/>
        <v>2950</v>
      </c>
      <c r="K37" s="44">
        <f t="shared" si="27"/>
        <v>2950</v>
      </c>
      <c r="L37" s="8">
        <f t="shared" si="34"/>
        <v>2507.5</v>
      </c>
      <c r="M37" s="7"/>
      <c r="N37" s="18">
        <v>2256.75</v>
      </c>
      <c r="O37" s="9">
        <f t="shared" si="53"/>
        <v>3200</v>
      </c>
      <c r="P37" s="44">
        <f t="shared" si="28"/>
        <v>3200</v>
      </c>
      <c r="Q37" s="8">
        <f t="shared" si="37"/>
        <v>2720</v>
      </c>
      <c r="R37" s="7"/>
      <c r="S37" s="16">
        <v>2448</v>
      </c>
      <c r="T37" s="17">
        <f t="shared" si="54"/>
        <v>3435</v>
      </c>
      <c r="U37" s="44">
        <f t="shared" si="29"/>
        <v>3435</v>
      </c>
      <c r="V37" s="8">
        <f t="shared" si="40"/>
        <v>2919.75</v>
      </c>
      <c r="W37" s="7"/>
      <c r="X37" s="18">
        <v>2627.7750000000001</v>
      </c>
      <c r="Y37" s="9">
        <f t="shared" si="55"/>
        <v>3175</v>
      </c>
      <c r="Z37" s="44">
        <f t="shared" si="30"/>
        <v>3175</v>
      </c>
      <c r="AA37" s="8">
        <f t="shared" si="43"/>
        <v>2698.75</v>
      </c>
      <c r="AB37" s="7"/>
      <c r="AC37" s="18">
        <v>2428.875</v>
      </c>
    </row>
    <row r="38" spans="1:29" s="15" customFormat="1" ht="19.149999999999999" customHeight="1" x14ac:dyDescent="0.25">
      <c r="A38" s="141"/>
      <c r="B38" s="11" t="str">
        <f t="shared" si="25"/>
        <v>А2м3к1</v>
      </c>
      <c r="C38" s="24" t="str">
        <f t="shared" si="25"/>
        <v>Апартамент</v>
      </c>
      <c r="D38" s="28" t="str">
        <f t="shared" si="25"/>
        <v>Двухместный Апартамент</v>
      </c>
      <c r="E38" s="9">
        <f>F38*1.5</f>
        <v>4725</v>
      </c>
      <c r="F38" s="36">
        <f t="shared" si="26"/>
        <v>3150</v>
      </c>
      <c r="G38" s="8">
        <f t="shared" si="31"/>
        <v>2677.5</v>
      </c>
      <c r="H38" s="7">
        <f t="shared" si="32"/>
        <v>2835</v>
      </c>
      <c r="I38" s="16">
        <f t="shared" si="33"/>
        <v>2409.75</v>
      </c>
      <c r="J38" s="17">
        <f>K38*1.5</f>
        <v>4800</v>
      </c>
      <c r="K38" s="44">
        <f t="shared" si="27"/>
        <v>3200</v>
      </c>
      <c r="L38" s="8">
        <f t="shared" si="34"/>
        <v>2720</v>
      </c>
      <c r="M38" s="7">
        <f t="shared" si="35"/>
        <v>2880</v>
      </c>
      <c r="N38" s="18">
        <f t="shared" si="36"/>
        <v>2448</v>
      </c>
      <c r="O38" s="9">
        <f>P38*1.5</f>
        <v>5025</v>
      </c>
      <c r="P38" s="44">
        <f t="shared" si="28"/>
        <v>3350</v>
      </c>
      <c r="Q38" s="8">
        <f t="shared" si="37"/>
        <v>2847.5</v>
      </c>
      <c r="R38" s="7">
        <f t="shared" si="38"/>
        <v>3015</v>
      </c>
      <c r="S38" s="16">
        <f t="shared" si="39"/>
        <v>2562.75</v>
      </c>
      <c r="T38" s="17">
        <f>U38*1.5</f>
        <v>5392.5</v>
      </c>
      <c r="U38" s="44">
        <f t="shared" si="29"/>
        <v>3595</v>
      </c>
      <c r="V38" s="8">
        <f t="shared" si="40"/>
        <v>3055.75</v>
      </c>
      <c r="W38" s="7">
        <f t="shared" si="41"/>
        <v>3235.5</v>
      </c>
      <c r="X38" s="18">
        <f t="shared" si="42"/>
        <v>2750.1749999999997</v>
      </c>
      <c r="Y38" s="9">
        <f>Z38*1.5</f>
        <v>5152.5</v>
      </c>
      <c r="Z38" s="44">
        <f t="shared" si="30"/>
        <v>3435</v>
      </c>
      <c r="AA38" s="8">
        <f t="shared" si="43"/>
        <v>2919.75</v>
      </c>
      <c r="AB38" s="7">
        <f t="shared" si="44"/>
        <v>3091.5</v>
      </c>
      <c r="AC38" s="18">
        <f t="shared" si="45"/>
        <v>2627.7750000000001</v>
      </c>
    </row>
    <row r="39" spans="1:29" s="15" customFormat="1" ht="3" customHeight="1" x14ac:dyDescent="0.25">
      <c r="A39" s="48"/>
      <c r="B39" s="23"/>
      <c r="C39" s="52"/>
      <c r="D39" s="41"/>
      <c r="E39" s="56"/>
      <c r="F39" s="31"/>
      <c r="G39" s="45"/>
      <c r="H39" s="67"/>
      <c r="I39" s="68"/>
      <c r="J39" s="69"/>
      <c r="K39" s="70"/>
      <c r="L39" s="45"/>
      <c r="M39" s="67"/>
      <c r="N39" s="47"/>
      <c r="O39" s="56"/>
      <c r="P39" s="70"/>
      <c r="Q39" s="45"/>
      <c r="R39" s="67"/>
      <c r="S39" s="68"/>
      <c r="T39" s="69"/>
      <c r="U39" s="70"/>
      <c r="V39" s="45"/>
      <c r="W39" s="67"/>
      <c r="X39" s="47"/>
      <c r="Y39" s="56"/>
      <c r="Z39" s="70"/>
      <c r="AA39" s="45"/>
      <c r="AB39" s="67"/>
      <c r="AC39" s="47"/>
    </row>
    <row r="40" spans="1:29" s="15" customFormat="1" ht="15.75" x14ac:dyDescent="0.25">
      <c r="A40" s="141" t="s">
        <v>40</v>
      </c>
      <c r="B40" s="11" t="str">
        <f t="shared" ref="B40:D53" si="56">B10</f>
        <v>2К2м1к3</v>
      </c>
      <c r="C40" s="24" t="str">
        <f t="shared" si="56"/>
        <v>2 категория</v>
      </c>
      <c r="D40" s="28" t="str">
        <f t="shared" si="56"/>
        <v>Двухместные 2 категория № 3</v>
      </c>
      <c r="E40" s="77">
        <f>F40*1.5</f>
        <v>2325</v>
      </c>
      <c r="F40" s="36">
        <f t="shared" ref="F40:F53" si="57">F10-850</f>
        <v>1550</v>
      </c>
      <c r="G40" s="78">
        <f>F40*0.85</f>
        <v>1317.5</v>
      </c>
      <c r="H40" s="12">
        <f>F40*0.9</f>
        <v>1395</v>
      </c>
      <c r="I40" s="79">
        <f>H40*0.85</f>
        <v>1185.75</v>
      </c>
      <c r="J40" s="80">
        <f>K40*1.5</f>
        <v>2400</v>
      </c>
      <c r="K40" s="44">
        <f t="shared" ref="K40:K53" si="58">K10-850</f>
        <v>1600</v>
      </c>
      <c r="L40" s="78">
        <f>K40*0.85</f>
        <v>1360</v>
      </c>
      <c r="M40" s="78">
        <f>K40*0.9</f>
        <v>1440</v>
      </c>
      <c r="N40" s="82">
        <f>M40*0.85</f>
        <v>1224</v>
      </c>
      <c r="O40" s="77"/>
      <c r="P40" s="81"/>
      <c r="Q40" s="78"/>
      <c r="R40" s="12"/>
      <c r="S40" s="79"/>
      <c r="T40" s="80"/>
      <c r="U40" s="81"/>
      <c r="V40" s="78"/>
      <c r="W40" s="12"/>
      <c r="X40" s="21"/>
      <c r="Y40" s="77">
        <f>Z40*1.5</f>
        <v>2662.5</v>
      </c>
      <c r="Z40" s="44">
        <f t="shared" ref="Z40:Z53" si="59">Z10-850</f>
        <v>1775</v>
      </c>
      <c r="AA40" s="78">
        <f>Z40*0.85</f>
        <v>1508.75</v>
      </c>
      <c r="AB40" s="12">
        <f>Z40*0.9</f>
        <v>1597.5</v>
      </c>
      <c r="AC40" s="21">
        <f>AB40*0.85</f>
        <v>1357.875</v>
      </c>
    </row>
    <row r="41" spans="1:29" s="15" customFormat="1" ht="15.75" x14ac:dyDescent="0.25">
      <c r="A41" s="141"/>
      <c r="B41" s="11" t="str">
        <f t="shared" si="56"/>
        <v>2к2м1к1</v>
      </c>
      <c r="C41" s="24" t="str">
        <f t="shared" si="56"/>
        <v>2 категория</v>
      </c>
      <c r="D41" s="28" t="str">
        <f t="shared" si="56"/>
        <v>Двухместный 2 категория №1</v>
      </c>
      <c r="E41" s="77">
        <f>F41*1.5</f>
        <v>2475</v>
      </c>
      <c r="F41" s="36">
        <f t="shared" si="57"/>
        <v>1650</v>
      </c>
      <c r="G41" s="78">
        <f t="shared" ref="G41:G53" si="60">F41*0.85</f>
        <v>1402.5</v>
      </c>
      <c r="H41" s="12">
        <f t="shared" ref="H41:H53" si="61">F41*0.9</f>
        <v>1485</v>
      </c>
      <c r="I41" s="79">
        <f t="shared" ref="I41:I53" si="62">H41*0.85</f>
        <v>1262.25</v>
      </c>
      <c r="J41" s="80">
        <f>K41*1.5</f>
        <v>2550</v>
      </c>
      <c r="K41" s="44">
        <f t="shared" si="58"/>
        <v>1700</v>
      </c>
      <c r="L41" s="78">
        <f t="shared" ref="L41:L57" si="63">K41*0.85</f>
        <v>1445</v>
      </c>
      <c r="M41" s="78">
        <f t="shared" ref="M41:M57" si="64">K41*0.9</f>
        <v>1530</v>
      </c>
      <c r="N41" s="82">
        <f t="shared" ref="N41:N57" si="65">M41*0.85</f>
        <v>1300.5</v>
      </c>
      <c r="O41" s="77"/>
      <c r="P41" s="81"/>
      <c r="Q41" s="78"/>
      <c r="R41" s="12"/>
      <c r="S41" s="79"/>
      <c r="T41" s="80"/>
      <c r="U41" s="81"/>
      <c r="V41" s="78"/>
      <c r="W41" s="12"/>
      <c r="X41" s="21"/>
      <c r="Y41" s="77">
        <f>Z41*1.5</f>
        <v>2820</v>
      </c>
      <c r="Z41" s="44">
        <f t="shared" si="59"/>
        <v>1880</v>
      </c>
      <c r="AA41" s="78">
        <f t="shared" ref="AA41:AA53" si="66">Z41*0.85</f>
        <v>1598</v>
      </c>
      <c r="AB41" s="12">
        <f t="shared" ref="AB41:AB53" si="67">Z41*0.9</f>
        <v>1692</v>
      </c>
      <c r="AC41" s="21">
        <f t="shared" ref="AC41:AC53" si="68">AB41*0.85</f>
        <v>1438.2</v>
      </c>
    </row>
    <row r="42" spans="1:29" s="15" customFormat="1" ht="15.75" x14ac:dyDescent="0.25">
      <c r="A42" s="141"/>
      <c r="B42" s="11" t="str">
        <f t="shared" si="56"/>
        <v>2К1м1к3</v>
      </c>
      <c r="C42" s="24" t="str">
        <f t="shared" si="56"/>
        <v>2 категория</v>
      </c>
      <c r="D42" s="28" t="str">
        <f t="shared" si="56"/>
        <v>Одноместный 2 категория №3</v>
      </c>
      <c r="E42" s="77">
        <f>F42</f>
        <v>2200</v>
      </c>
      <c r="F42" s="36">
        <f t="shared" si="57"/>
        <v>2200</v>
      </c>
      <c r="G42" s="78">
        <f t="shared" si="60"/>
        <v>1870</v>
      </c>
      <c r="H42" s="12"/>
      <c r="I42" s="79">
        <v>1683</v>
      </c>
      <c r="J42" s="80">
        <f>K42</f>
        <v>2250</v>
      </c>
      <c r="K42" s="44">
        <f t="shared" si="58"/>
        <v>2250</v>
      </c>
      <c r="L42" s="78">
        <f t="shared" si="63"/>
        <v>1912.5</v>
      </c>
      <c r="M42" s="78"/>
      <c r="N42" s="82">
        <v>1721</v>
      </c>
      <c r="O42" s="77"/>
      <c r="P42" s="81"/>
      <c r="Q42" s="78"/>
      <c r="R42" s="12"/>
      <c r="S42" s="79"/>
      <c r="T42" s="80"/>
      <c r="U42" s="81"/>
      <c r="V42" s="78"/>
      <c r="W42" s="12"/>
      <c r="X42" s="21"/>
      <c r="Y42" s="77">
        <f>Z42</f>
        <v>2460</v>
      </c>
      <c r="Z42" s="44">
        <f t="shared" si="59"/>
        <v>2460</v>
      </c>
      <c r="AA42" s="78">
        <f t="shared" si="66"/>
        <v>2091</v>
      </c>
      <c r="AB42" s="12"/>
      <c r="AC42" s="21">
        <v>1882</v>
      </c>
    </row>
    <row r="43" spans="1:29" s="15" customFormat="1" ht="15.75" x14ac:dyDescent="0.25">
      <c r="A43" s="141"/>
      <c r="B43" s="11" t="str">
        <f t="shared" si="56"/>
        <v>1К2м1к3</v>
      </c>
      <c r="C43" s="24" t="str">
        <f t="shared" si="56"/>
        <v>1 категория</v>
      </c>
      <c r="D43" s="28" t="str">
        <f t="shared" si="56"/>
        <v>Двухместный 1 категория №3</v>
      </c>
      <c r="E43" s="77">
        <f>F43*1.5</f>
        <v>2850</v>
      </c>
      <c r="F43" s="36">
        <f t="shared" si="57"/>
        <v>1900</v>
      </c>
      <c r="G43" s="78">
        <f t="shared" si="60"/>
        <v>1615</v>
      </c>
      <c r="H43" s="12">
        <f t="shared" si="61"/>
        <v>1710</v>
      </c>
      <c r="I43" s="79">
        <f t="shared" si="62"/>
        <v>1453.5</v>
      </c>
      <c r="J43" s="80">
        <f>K43*1.5</f>
        <v>2925</v>
      </c>
      <c r="K43" s="44">
        <f t="shared" si="58"/>
        <v>1950</v>
      </c>
      <c r="L43" s="78">
        <f t="shared" si="63"/>
        <v>1657.5</v>
      </c>
      <c r="M43" s="78">
        <f t="shared" si="64"/>
        <v>1755</v>
      </c>
      <c r="N43" s="82">
        <f t="shared" si="65"/>
        <v>1491.75</v>
      </c>
      <c r="O43" s="77">
        <f>P43*1.5</f>
        <v>3375</v>
      </c>
      <c r="P43" s="44">
        <f>P13-850</f>
        <v>2250</v>
      </c>
      <c r="Q43" s="78">
        <f t="shared" ref="Q43:Q53" si="69">P43*0.85</f>
        <v>1912.5</v>
      </c>
      <c r="R43" s="12">
        <f t="shared" ref="R43:R53" si="70">P43*0.9</f>
        <v>2025</v>
      </c>
      <c r="S43" s="79">
        <f t="shared" ref="S43:S53" si="71">R43*0.85</f>
        <v>1721.25</v>
      </c>
      <c r="T43" s="80">
        <f>U43*1.5</f>
        <v>3690</v>
      </c>
      <c r="U43" s="44">
        <f>U13-850</f>
        <v>2460</v>
      </c>
      <c r="V43" s="78">
        <f t="shared" ref="V43:V53" si="72">U43*0.85</f>
        <v>2091</v>
      </c>
      <c r="W43" s="12">
        <f t="shared" ref="W43:W53" si="73">U43*0.9</f>
        <v>2214</v>
      </c>
      <c r="X43" s="21">
        <f t="shared" ref="X43:X53" si="74">W43*0.85</f>
        <v>1881.8999999999999</v>
      </c>
      <c r="Y43" s="77">
        <f>Z43*1.5</f>
        <v>3217.5</v>
      </c>
      <c r="Z43" s="44">
        <f t="shared" si="59"/>
        <v>2145</v>
      </c>
      <c r="AA43" s="78">
        <f t="shared" si="66"/>
        <v>1823.25</v>
      </c>
      <c r="AB43" s="12">
        <f t="shared" si="67"/>
        <v>1930.5</v>
      </c>
      <c r="AC43" s="21">
        <f t="shared" si="68"/>
        <v>1640.925</v>
      </c>
    </row>
    <row r="44" spans="1:29" s="15" customFormat="1" ht="15.75" x14ac:dyDescent="0.25">
      <c r="A44" s="141"/>
      <c r="B44" s="11" t="str">
        <f t="shared" si="56"/>
        <v>1К2м1к1</v>
      </c>
      <c r="C44" s="24" t="str">
        <f t="shared" si="56"/>
        <v>1 категория</v>
      </c>
      <c r="D44" s="28" t="str">
        <f t="shared" si="56"/>
        <v>Двухместный 1 категория №1</v>
      </c>
      <c r="E44" s="77">
        <f t="shared" ref="E44:E47" si="75">F44*1.5</f>
        <v>3000</v>
      </c>
      <c r="F44" s="36">
        <f t="shared" si="57"/>
        <v>2000</v>
      </c>
      <c r="G44" s="78">
        <f t="shared" si="60"/>
        <v>1700</v>
      </c>
      <c r="H44" s="12">
        <f t="shared" si="61"/>
        <v>1800</v>
      </c>
      <c r="I44" s="79">
        <f t="shared" si="62"/>
        <v>1530</v>
      </c>
      <c r="J44" s="80">
        <f t="shared" ref="J44:J47" si="76">K44*1.5</f>
        <v>3075</v>
      </c>
      <c r="K44" s="44">
        <f t="shared" si="58"/>
        <v>2050</v>
      </c>
      <c r="L44" s="78">
        <f t="shared" si="63"/>
        <v>1742.5</v>
      </c>
      <c r="M44" s="78">
        <f t="shared" si="64"/>
        <v>1845</v>
      </c>
      <c r="N44" s="82">
        <f t="shared" si="65"/>
        <v>1568.25</v>
      </c>
      <c r="O44" s="77">
        <f t="shared" ref="O44:O47" si="77">P44*1.5</f>
        <v>3525</v>
      </c>
      <c r="P44" s="44">
        <f>P14-850</f>
        <v>2350</v>
      </c>
      <c r="Q44" s="78">
        <f t="shared" si="69"/>
        <v>1997.5</v>
      </c>
      <c r="R44" s="12">
        <f t="shared" si="70"/>
        <v>2115</v>
      </c>
      <c r="S44" s="79">
        <f t="shared" si="71"/>
        <v>1797.75</v>
      </c>
      <c r="T44" s="80">
        <f t="shared" ref="T44:T47" si="78">U44*1.5</f>
        <v>3847.5</v>
      </c>
      <c r="U44" s="44">
        <f>U14-850</f>
        <v>2565</v>
      </c>
      <c r="V44" s="78">
        <f t="shared" si="72"/>
        <v>2180.25</v>
      </c>
      <c r="W44" s="12">
        <f t="shared" si="73"/>
        <v>2308.5</v>
      </c>
      <c r="X44" s="21">
        <f t="shared" si="74"/>
        <v>1962.2249999999999</v>
      </c>
      <c r="Y44" s="77">
        <f t="shared" ref="Y44:Y47" si="79">Z44*1.5</f>
        <v>3375</v>
      </c>
      <c r="Z44" s="44">
        <f t="shared" si="59"/>
        <v>2250</v>
      </c>
      <c r="AA44" s="78">
        <f t="shared" si="66"/>
        <v>1912.5</v>
      </c>
      <c r="AB44" s="12">
        <f t="shared" si="67"/>
        <v>2025</v>
      </c>
      <c r="AC44" s="21">
        <f t="shared" si="68"/>
        <v>1721.25</v>
      </c>
    </row>
    <row r="45" spans="1:29" s="15" customFormat="1" ht="31.5" x14ac:dyDescent="0.25">
      <c r="A45" s="141"/>
      <c r="B45" s="11" t="str">
        <f t="shared" si="56"/>
        <v>1К2м2к1</v>
      </c>
      <c r="C45" s="24" t="str">
        <f t="shared" si="56"/>
        <v>1 категория</v>
      </c>
      <c r="D45" s="28" t="str">
        <f t="shared" si="56"/>
        <v>Двухместные 1 категория №1 (двухкомнатный)</v>
      </c>
      <c r="E45" s="77">
        <f t="shared" si="75"/>
        <v>3150</v>
      </c>
      <c r="F45" s="36">
        <f t="shared" si="57"/>
        <v>2100</v>
      </c>
      <c r="G45" s="78">
        <f t="shared" si="60"/>
        <v>1785</v>
      </c>
      <c r="H45" s="12">
        <f t="shared" si="61"/>
        <v>1890</v>
      </c>
      <c r="I45" s="79">
        <f t="shared" si="62"/>
        <v>1606.5</v>
      </c>
      <c r="J45" s="80">
        <f t="shared" si="76"/>
        <v>3225</v>
      </c>
      <c r="K45" s="44">
        <f t="shared" si="58"/>
        <v>2150</v>
      </c>
      <c r="L45" s="78">
        <f t="shared" si="63"/>
        <v>1827.5</v>
      </c>
      <c r="M45" s="78">
        <f t="shared" si="64"/>
        <v>1935</v>
      </c>
      <c r="N45" s="82">
        <f t="shared" si="65"/>
        <v>1644.75</v>
      </c>
      <c r="O45" s="77">
        <f t="shared" si="77"/>
        <v>3600</v>
      </c>
      <c r="P45" s="44">
        <f>P15-850</f>
        <v>2400</v>
      </c>
      <c r="Q45" s="78">
        <f t="shared" si="69"/>
        <v>2040</v>
      </c>
      <c r="R45" s="12">
        <f t="shared" si="70"/>
        <v>2160</v>
      </c>
      <c r="S45" s="79">
        <f t="shared" si="71"/>
        <v>1836</v>
      </c>
      <c r="T45" s="80">
        <f t="shared" si="78"/>
        <v>3922.5</v>
      </c>
      <c r="U45" s="44">
        <f>U15-850</f>
        <v>2615</v>
      </c>
      <c r="V45" s="78">
        <f t="shared" si="72"/>
        <v>2222.75</v>
      </c>
      <c r="W45" s="12">
        <f t="shared" si="73"/>
        <v>2353.5</v>
      </c>
      <c r="X45" s="21">
        <f t="shared" si="74"/>
        <v>2000.4749999999999</v>
      </c>
      <c r="Y45" s="77">
        <f t="shared" si="79"/>
        <v>3525</v>
      </c>
      <c r="Z45" s="44">
        <f t="shared" si="59"/>
        <v>2350</v>
      </c>
      <c r="AA45" s="78">
        <f t="shared" si="66"/>
        <v>1997.5</v>
      </c>
      <c r="AB45" s="12">
        <f t="shared" si="67"/>
        <v>2115</v>
      </c>
      <c r="AC45" s="21">
        <f t="shared" si="68"/>
        <v>1797.75</v>
      </c>
    </row>
    <row r="46" spans="1:29" s="15" customFormat="1" ht="15.75" x14ac:dyDescent="0.25">
      <c r="A46" s="141"/>
      <c r="B46" s="11" t="str">
        <f t="shared" si="56"/>
        <v>1К2м1к2</v>
      </c>
      <c r="C46" s="24" t="str">
        <f t="shared" si="56"/>
        <v>1 категория</v>
      </c>
      <c r="D46" s="28" t="str">
        <f t="shared" si="56"/>
        <v>Двухместные 1 категория №2</v>
      </c>
      <c r="E46" s="77">
        <f t="shared" si="75"/>
        <v>3300</v>
      </c>
      <c r="F46" s="36">
        <f t="shared" si="57"/>
        <v>2200</v>
      </c>
      <c r="G46" s="78">
        <f t="shared" si="60"/>
        <v>1870</v>
      </c>
      <c r="H46" s="12">
        <f t="shared" si="61"/>
        <v>1980</v>
      </c>
      <c r="I46" s="79">
        <f t="shared" si="62"/>
        <v>1683</v>
      </c>
      <c r="J46" s="80">
        <f t="shared" si="76"/>
        <v>3375</v>
      </c>
      <c r="K46" s="44">
        <f t="shared" si="58"/>
        <v>2250</v>
      </c>
      <c r="L46" s="78">
        <f t="shared" si="63"/>
        <v>1912.5</v>
      </c>
      <c r="M46" s="78">
        <f t="shared" si="64"/>
        <v>2025</v>
      </c>
      <c r="N46" s="82">
        <f t="shared" si="65"/>
        <v>1721.25</v>
      </c>
      <c r="O46" s="77">
        <f t="shared" si="77"/>
        <v>3900</v>
      </c>
      <c r="P46" s="44">
        <f>P16-850</f>
        <v>2600</v>
      </c>
      <c r="Q46" s="78">
        <f t="shared" si="69"/>
        <v>2210</v>
      </c>
      <c r="R46" s="12">
        <f t="shared" si="70"/>
        <v>2340</v>
      </c>
      <c r="S46" s="79">
        <f t="shared" si="71"/>
        <v>1989</v>
      </c>
      <c r="T46" s="80">
        <f t="shared" si="78"/>
        <v>4237.5</v>
      </c>
      <c r="U46" s="44">
        <f>U16-850</f>
        <v>2825</v>
      </c>
      <c r="V46" s="78">
        <f t="shared" si="72"/>
        <v>2401.25</v>
      </c>
      <c r="W46" s="12">
        <f t="shared" si="73"/>
        <v>2542.5</v>
      </c>
      <c r="X46" s="21">
        <f t="shared" si="74"/>
        <v>2161.125</v>
      </c>
      <c r="Y46" s="77">
        <f t="shared" si="79"/>
        <v>3690</v>
      </c>
      <c r="Z46" s="44">
        <f t="shared" si="59"/>
        <v>2460</v>
      </c>
      <c r="AA46" s="78">
        <f t="shared" si="66"/>
        <v>2091</v>
      </c>
      <c r="AB46" s="12">
        <f t="shared" si="67"/>
        <v>2214</v>
      </c>
      <c r="AC46" s="21">
        <f t="shared" si="68"/>
        <v>1881.8999999999999</v>
      </c>
    </row>
    <row r="47" spans="1:29" s="15" customFormat="1" ht="31.5" x14ac:dyDescent="0.25">
      <c r="A47" s="141"/>
      <c r="B47" s="11" t="str">
        <f t="shared" si="56"/>
        <v>1К2м2к2</v>
      </c>
      <c r="C47" s="24" t="str">
        <f t="shared" si="56"/>
        <v>1 категория</v>
      </c>
      <c r="D47" s="28" t="str">
        <f t="shared" si="56"/>
        <v>Двухместные 1 категория №2 (двухкомнатный)</v>
      </c>
      <c r="E47" s="77">
        <f t="shared" si="75"/>
        <v>3750</v>
      </c>
      <c r="F47" s="36">
        <f t="shared" si="57"/>
        <v>2500</v>
      </c>
      <c r="G47" s="78">
        <f t="shared" si="60"/>
        <v>2125</v>
      </c>
      <c r="H47" s="12">
        <f t="shared" si="61"/>
        <v>2250</v>
      </c>
      <c r="I47" s="79">
        <f t="shared" si="62"/>
        <v>1912.5</v>
      </c>
      <c r="J47" s="80">
        <f t="shared" si="76"/>
        <v>3825</v>
      </c>
      <c r="K47" s="44">
        <f t="shared" si="58"/>
        <v>2550</v>
      </c>
      <c r="L47" s="78">
        <f t="shared" si="63"/>
        <v>2167.5</v>
      </c>
      <c r="M47" s="78">
        <f t="shared" si="64"/>
        <v>2295</v>
      </c>
      <c r="N47" s="82">
        <f t="shared" si="65"/>
        <v>1950.75</v>
      </c>
      <c r="O47" s="77">
        <f t="shared" si="77"/>
        <v>4275</v>
      </c>
      <c r="P47" s="44">
        <f>P17-850</f>
        <v>2850</v>
      </c>
      <c r="Q47" s="78">
        <f t="shared" si="69"/>
        <v>2422.5</v>
      </c>
      <c r="R47" s="12">
        <f t="shared" si="70"/>
        <v>2565</v>
      </c>
      <c r="S47" s="79">
        <f t="shared" si="71"/>
        <v>2180.25</v>
      </c>
      <c r="T47" s="80">
        <f t="shared" si="78"/>
        <v>4635</v>
      </c>
      <c r="U47" s="44">
        <f>U17-850</f>
        <v>3090</v>
      </c>
      <c r="V47" s="78">
        <f t="shared" si="72"/>
        <v>2626.5</v>
      </c>
      <c r="W47" s="12">
        <f t="shared" si="73"/>
        <v>2781</v>
      </c>
      <c r="X47" s="21">
        <f t="shared" si="74"/>
        <v>2363.85</v>
      </c>
      <c r="Y47" s="77">
        <f t="shared" si="79"/>
        <v>4162.5</v>
      </c>
      <c r="Z47" s="44">
        <f t="shared" si="59"/>
        <v>2775</v>
      </c>
      <c r="AA47" s="78">
        <f t="shared" si="66"/>
        <v>2358.75</v>
      </c>
      <c r="AB47" s="12">
        <f t="shared" si="67"/>
        <v>2497.5</v>
      </c>
      <c r="AC47" s="21">
        <f t="shared" si="68"/>
        <v>2122.875</v>
      </c>
    </row>
    <row r="48" spans="1:29" s="15" customFormat="1" ht="15.75" x14ac:dyDescent="0.25">
      <c r="A48" s="141"/>
      <c r="B48" s="11" t="str">
        <f t="shared" si="56"/>
        <v>1К1м1к3</v>
      </c>
      <c r="C48" s="24" t="str">
        <f t="shared" si="56"/>
        <v>1 категория</v>
      </c>
      <c r="D48" s="28" t="str">
        <f t="shared" si="56"/>
        <v>Одноместные 1 категория №3</v>
      </c>
      <c r="E48" s="77">
        <f>F48</f>
        <v>2300</v>
      </c>
      <c r="F48" s="36">
        <f t="shared" si="57"/>
        <v>2300</v>
      </c>
      <c r="G48" s="78">
        <f t="shared" si="60"/>
        <v>1955</v>
      </c>
      <c r="H48" s="12"/>
      <c r="I48" s="79">
        <v>1759.5</v>
      </c>
      <c r="J48" s="80">
        <f>K48</f>
        <v>2350</v>
      </c>
      <c r="K48" s="44">
        <f t="shared" si="58"/>
        <v>2350</v>
      </c>
      <c r="L48" s="78">
        <f t="shared" si="63"/>
        <v>1997.5</v>
      </c>
      <c r="M48" s="78"/>
      <c r="N48" s="82">
        <v>1797.75</v>
      </c>
      <c r="O48" s="77"/>
      <c r="P48" s="81"/>
      <c r="Q48" s="78"/>
      <c r="R48" s="12"/>
      <c r="S48" s="79"/>
      <c r="T48" s="80"/>
      <c r="U48" s="81"/>
      <c r="V48" s="78"/>
      <c r="W48" s="12"/>
      <c r="X48" s="21"/>
      <c r="Y48" s="77">
        <f>Z48</f>
        <v>2565</v>
      </c>
      <c r="Z48" s="44">
        <f t="shared" si="59"/>
        <v>2565</v>
      </c>
      <c r="AA48" s="78">
        <f t="shared" si="66"/>
        <v>2180.25</v>
      </c>
      <c r="AB48" s="12"/>
      <c r="AC48" s="21">
        <v>1962.2249999999999</v>
      </c>
    </row>
    <row r="49" spans="1:29" s="15" customFormat="1" ht="31.5" x14ac:dyDescent="0.25">
      <c r="A49" s="141"/>
      <c r="B49" s="11" t="str">
        <f t="shared" si="56"/>
        <v>1К1м1к3У</v>
      </c>
      <c r="C49" s="24" t="str">
        <f t="shared" si="56"/>
        <v>1категория</v>
      </c>
      <c r="D49" s="28" t="str">
        <f t="shared" si="56"/>
        <v>Одноместные 1 категория №3 (№104) Улучшенный</v>
      </c>
      <c r="E49" s="77">
        <f t="shared" ref="E49:E52" si="80">F49</f>
        <v>2350</v>
      </c>
      <c r="F49" s="36">
        <f t="shared" si="57"/>
        <v>2350</v>
      </c>
      <c r="G49" s="78">
        <f t="shared" si="60"/>
        <v>1997.5</v>
      </c>
      <c r="H49" s="12"/>
      <c r="I49" s="79">
        <v>1797.75</v>
      </c>
      <c r="J49" s="80">
        <f t="shared" ref="J49:J52" si="81">K49</f>
        <v>2400</v>
      </c>
      <c r="K49" s="44">
        <f t="shared" si="58"/>
        <v>2400</v>
      </c>
      <c r="L49" s="78">
        <f t="shared" si="63"/>
        <v>2040</v>
      </c>
      <c r="M49" s="78"/>
      <c r="N49" s="82">
        <v>1836</v>
      </c>
      <c r="O49" s="77"/>
      <c r="P49" s="81"/>
      <c r="Q49" s="78"/>
      <c r="R49" s="12"/>
      <c r="S49" s="79"/>
      <c r="T49" s="80"/>
      <c r="U49" s="81"/>
      <c r="V49" s="78"/>
      <c r="W49" s="12"/>
      <c r="X49" s="21"/>
      <c r="Y49" s="77">
        <f t="shared" ref="Y49:Y52" si="82">Z49</f>
        <v>2615</v>
      </c>
      <c r="Z49" s="44">
        <f t="shared" si="59"/>
        <v>2615</v>
      </c>
      <c r="AA49" s="78">
        <f t="shared" si="66"/>
        <v>2222.75</v>
      </c>
      <c r="AB49" s="12"/>
      <c r="AC49" s="21">
        <v>2000.4749999999999</v>
      </c>
    </row>
    <row r="50" spans="1:29" s="15" customFormat="1" ht="15.75" x14ac:dyDescent="0.25">
      <c r="A50" s="141"/>
      <c r="B50" s="11" t="str">
        <f t="shared" si="56"/>
        <v>1К1м1к1</v>
      </c>
      <c r="C50" s="24" t="str">
        <f t="shared" si="56"/>
        <v>1 категория</v>
      </c>
      <c r="D50" s="28" t="str">
        <f t="shared" si="56"/>
        <v>Одноместные 1 категория №1</v>
      </c>
      <c r="E50" s="77">
        <f t="shared" si="80"/>
        <v>2300</v>
      </c>
      <c r="F50" s="36">
        <f t="shared" si="57"/>
        <v>2300</v>
      </c>
      <c r="G50" s="78">
        <f t="shared" si="60"/>
        <v>1955</v>
      </c>
      <c r="H50" s="12"/>
      <c r="I50" s="79">
        <v>1759.5</v>
      </c>
      <c r="J50" s="80">
        <f t="shared" si="81"/>
        <v>2350</v>
      </c>
      <c r="K50" s="44">
        <f t="shared" si="58"/>
        <v>2350</v>
      </c>
      <c r="L50" s="78">
        <f t="shared" si="63"/>
        <v>1997.5</v>
      </c>
      <c r="M50" s="78"/>
      <c r="N50" s="82">
        <v>1797.75</v>
      </c>
      <c r="O50" s="77"/>
      <c r="P50" s="81"/>
      <c r="Q50" s="78"/>
      <c r="R50" s="12"/>
      <c r="S50" s="79"/>
      <c r="T50" s="80"/>
      <c r="U50" s="81"/>
      <c r="V50" s="78"/>
      <c r="W50" s="12"/>
      <c r="X50" s="21"/>
      <c r="Y50" s="77">
        <f t="shared" si="82"/>
        <v>2565</v>
      </c>
      <c r="Z50" s="44">
        <f t="shared" si="59"/>
        <v>2565</v>
      </c>
      <c r="AA50" s="78">
        <f t="shared" si="66"/>
        <v>2180.25</v>
      </c>
      <c r="AB50" s="12"/>
      <c r="AC50" s="21">
        <v>1962.2249999999999</v>
      </c>
    </row>
    <row r="51" spans="1:29" s="15" customFormat="1" ht="31.5" x14ac:dyDescent="0.25">
      <c r="A51" s="141"/>
      <c r="B51" s="11" t="str">
        <f t="shared" si="56"/>
        <v>1К1м1к1У</v>
      </c>
      <c r="C51" s="24" t="str">
        <f t="shared" si="56"/>
        <v>1категория</v>
      </c>
      <c r="D51" s="28" t="str">
        <f t="shared" si="56"/>
        <v>Одноместные 1 категория №1 (№204,205,207,221,225,321) Улучшенный</v>
      </c>
      <c r="E51" s="77">
        <f t="shared" si="80"/>
        <v>2350</v>
      </c>
      <c r="F51" s="36">
        <f t="shared" si="57"/>
        <v>2350</v>
      </c>
      <c r="G51" s="78">
        <f t="shared" si="60"/>
        <v>1997.5</v>
      </c>
      <c r="H51" s="12"/>
      <c r="I51" s="79">
        <v>1797.75</v>
      </c>
      <c r="J51" s="80">
        <f t="shared" si="81"/>
        <v>2400</v>
      </c>
      <c r="K51" s="44">
        <f t="shared" si="58"/>
        <v>2400</v>
      </c>
      <c r="L51" s="78">
        <f t="shared" si="63"/>
        <v>2040</v>
      </c>
      <c r="M51" s="78"/>
      <c r="N51" s="82">
        <v>1836</v>
      </c>
      <c r="O51" s="77"/>
      <c r="P51" s="81"/>
      <c r="Q51" s="78"/>
      <c r="R51" s="12"/>
      <c r="S51" s="79"/>
      <c r="T51" s="80"/>
      <c r="U51" s="81"/>
      <c r="V51" s="78"/>
      <c r="W51" s="12"/>
      <c r="X51" s="21"/>
      <c r="Y51" s="77">
        <f t="shared" si="82"/>
        <v>2615</v>
      </c>
      <c r="Z51" s="44">
        <f t="shared" si="59"/>
        <v>2615</v>
      </c>
      <c r="AA51" s="78">
        <f t="shared" si="66"/>
        <v>2222.75</v>
      </c>
      <c r="AB51" s="12"/>
      <c r="AC51" s="21">
        <v>2000.4749999999999</v>
      </c>
    </row>
    <row r="52" spans="1:29" s="15" customFormat="1" ht="36" customHeight="1" x14ac:dyDescent="0.25">
      <c r="A52" s="141"/>
      <c r="B52" s="11" t="str">
        <f t="shared" si="56"/>
        <v>1К1м1к2</v>
      </c>
      <c r="C52" s="24" t="str">
        <f t="shared" si="56"/>
        <v>1 категория</v>
      </c>
      <c r="D52" s="28" t="str">
        <f t="shared" si="56"/>
        <v>Одноместный 1 категория №2</v>
      </c>
      <c r="E52" s="77">
        <f t="shared" si="80"/>
        <v>2500</v>
      </c>
      <c r="F52" s="36">
        <f t="shared" si="57"/>
        <v>2500</v>
      </c>
      <c r="G52" s="78">
        <f t="shared" si="60"/>
        <v>2125</v>
      </c>
      <c r="H52" s="12"/>
      <c r="I52" s="79">
        <v>1912.5</v>
      </c>
      <c r="J52" s="80">
        <f t="shared" si="81"/>
        <v>2550</v>
      </c>
      <c r="K52" s="44">
        <f t="shared" si="58"/>
        <v>2550</v>
      </c>
      <c r="L52" s="78">
        <f t="shared" si="63"/>
        <v>2167.5</v>
      </c>
      <c r="M52" s="78"/>
      <c r="N52" s="82">
        <v>1950.75</v>
      </c>
      <c r="O52" s="77"/>
      <c r="P52" s="81"/>
      <c r="Q52" s="78"/>
      <c r="R52" s="12"/>
      <c r="S52" s="79"/>
      <c r="T52" s="80"/>
      <c r="U52" s="81"/>
      <c r="V52" s="78"/>
      <c r="W52" s="12"/>
      <c r="X52" s="21"/>
      <c r="Y52" s="77">
        <f t="shared" si="82"/>
        <v>2775</v>
      </c>
      <c r="Z52" s="44">
        <f t="shared" si="59"/>
        <v>2775</v>
      </c>
      <c r="AA52" s="78">
        <f t="shared" si="66"/>
        <v>2358.75</v>
      </c>
      <c r="AB52" s="12"/>
      <c r="AC52" s="21">
        <v>2122.875</v>
      </c>
    </row>
    <row r="53" spans="1:29" s="15" customFormat="1" ht="15.75" x14ac:dyDescent="0.25">
      <c r="A53" s="141"/>
      <c r="B53" s="11" t="str">
        <f t="shared" si="56"/>
        <v>А2м3к1</v>
      </c>
      <c r="C53" s="24" t="str">
        <f t="shared" si="56"/>
        <v>Апартамент</v>
      </c>
      <c r="D53" s="28" t="str">
        <f t="shared" si="56"/>
        <v>Двухместный Апартамент</v>
      </c>
      <c r="E53" s="77">
        <f>F53*1.5</f>
        <v>4125</v>
      </c>
      <c r="F53" s="36">
        <f t="shared" si="57"/>
        <v>2750</v>
      </c>
      <c r="G53" s="78">
        <f t="shared" si="60"/>
        <v>2337.5</v>
      </c>
      <c r="H53" s="12">
        <f t="shared" si="61"/>
        <v>2475</v>
      </c>
      <c r="I53" s="79">
        <f t="shared" si="62"/>
        <v>2103.75</v>
      </c>
      <c r="J53" s="80">
        <f>K53*1.5</f>
        <v>4200</v>
      </c>
      <c r="K53" s="44">
        <f t="shared" si="58"/>
        <v>2800</v>
      </c>
      <c r="L53" s="78">
        <f t="shared" si="63"/>
        <v>2380</v>
      </c>
      <c r="M53" s="78">
        <f t="shared" si="64"/>
        <v>2520</v>
      </c>
      <c r="N53" s="82">
        <f t="shared" si="65"/>
        <v>2142</v>
      </c>
      <c r="O53" s="77">
        <f>P53*1.5</f>
        <v>4425</v>
      </c>
      <c r="P53" s="44">
        <f>P23-850</f>
        <v>2950</v>
      </c>
      <c r="Q53" s="78">
        <f t="shared" si="69"/>
        <v>2507.5</v>
      </c>
      <c r="R53" s="12">
        <f t="shared" si="70"/>
        <v>2655</v>
      </c>
      <c r="S53" s="79">
        <f t="shared" si="71"/>
        <v>2256.75</v>
      </c>
      <c r="T53" s="80">
        <f>U53*1.5</f>
        <v>4792.5</v>
      </c>
      <c r="U53" s="44">
        <f>U23-850</f>
        <v>3195</v>
      </c>
      <c r="V53" s="78">
        <f t="shared" si="72"/>
        <v>2715.75</v>
      </c>
      <c r="W53" s="12">
        <f t="shared" si="73"/>
        <v>2875.5</v>
      </c>
      <c r="X53" s="21">
        <f t="shared" si="74"/>
        <v>2444.1749999999997</v>
      </c>
      <c r="Y53" s="77">
        <f>Z53*1.5</f>
        <v>4552.5</v>
      </c>
      <c r="Z53" s="44">
        <f t="shared" si="59"/>
        <v>3035</v>
      </c>
      <c r="AA53" s="78">
        <f t="shared" si="66"/>
        <v>2579.75</v>
      </c>
      <c r="AB53" s="12">
        <f t="shared" si="67"/>
        <v>2731.5</v>
      </c>
      <c r="AC53" s="21">
        <f t="shared" si="68"/>
        <v>2321.7750000000001</v>
      </c>
    </row>
    <row r="54" spans="1:29" s="15" customFormat="1" ht="21.75" customHeight="1" x14ac:dyDescent="0.25">
      <c r="A54" s="141"/>
      <c r="B54" s="11" t="s">
        <v>37</v>
      </c>
      <c r="C54" s="24" t="s">
        <v>13</v>
      </c>
      <c r="D54" s="28" t="s">
        <v>39</v>
      </c>
      <c r="E54" s="83">
        <f t="shared" ref="E54:E57" si="83">F54*1.5</f>
        <v>4950</v>
      </c>
      <c r="F54" s="36">
        <v>3300</v>
      </c>
      <c r="G54" s="78">
        <f t="shared" ref="G54:G57" si="84">F54*0.85</f>
        <v>2805</v>
      </c>
      <c r="H54" s="78">
        <f t="shared" ref="H54:H57" si="85">F54*0.9</f>
        <v>2970</v>
      </c>
      <c r="I54" s="84">
        <f t="shared" ref="I54:I57" si="86">H54*0.85</f>
        <v>2524.5</v>
      </c>
      <c r="J54" s="85">
        <f t="shared" ref="J54:J57" si="87">K54*1.5</f>
        <v>5025</v>
      </c>
      <c r="K54" s="44">
        <v>3350</v>
      </c>
      <c r="L54" s="78">
        <f t="shared" si="63"/>
        <v>2847.5</v>
      </c>
      <c r="M54" s="78">
        <f t="shared" si="64"/>
        <v>3015</v>
      </c>
      <c r="N54" s="82">
        <f t="shared" si="65"/>
        <v>2562.75</v>
      </c>
      <c r="O54" s="86">
        <f t="shared" ref="O54:O57" si="88">P54*1.5</f>
        <v>5550</v>
      </c>
      <c r="P54" s="44">
        <v>3700</v>
      </c>
      <c r="Q54" s="78">
        <f t="shared" ref="Q54:Q56" si="89">P54*0.85</f>
        <v>3145</v>
      </c>
      <c r="R54" s="12">
        <f t="shared" ref="R54:R56" si="90">P54*0.9</f>
        <v>3330</v>
      </c>
      <c r="S54" s="79">
        <f t="shared" ref="S54:S56" si="91">R54*0.85</f>
        <v>2830.5</v>
      </c>
      <c r="T54" s="85">
        <f t="shared" ref="T54:T57" si="92">U54*1.5</f>
        <v>5745</v>
      </c>
      <c r="U54" s="43">
        <v>3830</v>
      </c>
      <c r="V54" s="78">
        <f t="shared" ref="V54:V56" si="93">U54*0.85</f>
        <v>3255.5</v>
      </c>
      <c r="W54" s="12">
        <f t="shared" ref="W54:W56" si="94">U54*0.9</f>
        <v>3447</v>
      </c>
      <c r="X54" s="21">
        <f t="shared" ref="X54:X56" si="95">W54*0.85</f>
        <v>2929.95</v>
      </c>
      <c r="Y54" s="86">
        <f t="shared" ref="Y54:Y57" si="96">Z54*1.5</f>
        <v>5197.5</v>
      </c>
      <c r="Z54" s="43">
        <v>3465</v>
      </c>
      <c r="AA54" s="12">
        <f t="shared" ref="AA54:AA57" si="97">Z54*0.85</f>
        <v>2945.25</v>
      </c>
      <c r="AB54" s="12">
        <f t="shared" ref="AB54:AB57" si="98">Z54*0.9</f>
        <v>3118.5</v>
      </c>
      <c r="AC54" s="21">
        <f t="shared" ref="AC54:AC57" si="99">AB54*0.85</f>
        <v>2650.7249999999999</v>
      </c>
    </row>
    <row r="55" spans="1:29" s="15" customFormat="1" ht="31.5" x14ac:dyDescent="0.25">
      <c r="A55" s="141"/>
      <c r="B55" s="11" t="s">
        <v>38</v>
      </c>
      <c r="C55" s="24" t="s">
        <v>13</v>
      </c>
      <c r="D55" s="28" t="s">
        <v>53</v>
      </c>
      <c r="E55" s="83">
        <f t="shared" si="83"/>
        <v>4350</v>
      </c>
      <c r="F55" s="36">
        <v>2900</v>
      </c>
      <c r="G55" s="78">
        <f t="shared" si="84"/>
        <v>2465</v>
      </c>
      <c r="H55" s="78">
        <f t="shared" si="85"/>
        <v>2610</v>
      </c>
      <c r="I55" s="84">
        <f t="shared" si="86"/>
        <v>2218.5</v>
      </c>
      <c r="J55" s="85">
        <f t="shared" si="87"/>
        <v>4425</v>
      </c>
      <c r="K55" s="44">
        <v>2950</v>
      </c>
      <c r="L55" s="78">
        <f t="shared" si="63"/>
        <v>2507.5</v>
      </c>
      <c r="M55" s="78">
        <f t="shared" si="64"/>
        <v>2655</v>
      </c>
      <c r="N55" s="82">
        <f t="shared" si="65"/>
        <v>2256.75</v>
      </c>
      <c r="O55" s="86">
        <f t="shared" si="88"/>
        <v>4875</v>
      </c>
      <c r="P55" s="44">
        <v>3250</v>
      </c>
      <c r="Q55" s="78">
        <f t="shared" si="89"/>
        <v>2762.5</v>
      </c>
      <c r="R55" s="12">
        <f t="shared" si="90"/>
        <v>2925</v>
      </c>
      <c r="S55" s="79">
        <f t="shared" si="91"/>
        <v>2486.25</v>
      </c>
      <c r="T55" s="85">
        <f t="shared" si="92"/>
        <v>5040</v>
      </c>
      <c r="U55" s="43">
        <v>3360</v>
      </c>
      <c r="V55" s="78">
        <f t="shared" si="93"/>
        <v>2856</v>
      </c>
      <c r="W55" s="12">
        <f t="shared" si="94"/>
        <v>3024</v>
      </c>
      <c r="X55" s="21">
        <f t="shared" si="95"/>
        <v>2570.4</v>
      </c>
      <c r="Y55" s="86">
        <f t="shared" si="96"/>
        <v>4567.5</v>
      </c>
      <c r="Z55" s="43">
        <v>3045</v>
      </c>
      <c r="AA55" s="12">
        <f t="shared" si="97"/>
        <v>2588.25</v>
      </c>
      <c r="AB55" s="12">
        <f t="shared" si="98"/>
        <v>2740.5</v>
      </c>
      <c r="AC55" s="21">
        <f t="shared" si="99"/>
        <v>2329.4249999999997</v>
      </c>
    </row>
    <row r="56" spans="1:29" s="15" customFormat="1" ht="31.5" x14ac:dyDescent="0.25">
      <c r="A56" s="141"/>
      <c r="B56" s="11" t="s">
        <v>51</v>
      </c>
      <c r="C56" s="24" t="s">
        <v>50</v>
      </c>
      <c r="D56" s="28" t="s">
        <v>52</v>
      </c>
      <c r="E56" s="83">
        <f t="shared" si="83"/>
        <v>4350</v>
      </c>
      <c r="F56" s="36">
        <v>2900</v>
      </c>
      <c r="G56" s="78">
        <f t="shared" si="84"/>
        <v>2465</v>
      </c>
      <c r="H56" s="78">
        <f t="shared" si="85"/>
        <v>2610</v>
      </c>
      <c r="I56" s="84">
        <f t="shared" si="86"/>
        <v>2218.5</v>
      </c>
      <c r="J56" s="85">
        <f t="shared" si="87"/>
        <v>4425</v>
      </c>
      <c r="K56" s="44">
        <v>2950</v>
      </c>
      <c r="L56" s="78">
        <f t="shared" si="63"/>
        <v>2507.5</v>
      </c>
      <c r="M56" s="78">
        <f t="shared" si="64"/>
        <v>2655</v>
      </c>
      <c r="N56" s="82">
        <f t="shared" si="65"/>
        <v>2256.75</v>
      </c>
      <c r="O56" s="86">
        <f t="shared" si="88"/>
        <v>4875</v>
      </c>
      <c r="P56" s="44">
        <v>3250</v>
      </c>
      <c r="Q56" s="78">
        <f t="shared" si="89"/>
        <v>2762.5</v>
      </c>
      <c r="R56" s="12">
        <f t="shared" si="90"/>
        <v>2925</v>
      </c>
      <c r="S56" s="79">
        <f t="shared" si="91"/>
        <v>2486.25</v>
      </c>
      <c r="T56" s="85">
        <f t="shared" si="92"/>
        <v>5040</v>
      </c>
      <c r="U56" s="43">
        <v>3360</v>
      </c>
      <c r="V56" s="78">
        <f t="shared" si="93"/>
        <v>2856</v>
      </c>
      <c r="W56" s="12">
        <f t="shared" si="94"/>
        <v>3024</v>
      </c>
      <c r="X56" s="21">
        <f t="shared" si="95"/>
        <v>2570.4</v>
      </c>
      <c r="Y56" s="86">
        <f t="shared" si="96"/>
        <v>4567.5</v>
      </c>
      <c r="Z56" s="43">
        <v>3045</v>
      </c>
      <c r="AA56" s="12">
        <f t="shared" si="97"/>
        <v>2588.25</v>
      </c>
      <c r="AB56" s="12">
        <f t="shared" si="98"/>
        <v>2740.5</v>
      </c>
      <c r="AC56" s="21">
        <f t="shared" si="99"/>
        <v>2329.4249999999997</v>
      </c>
    </row>
    <row r="57" spans="1:29" s="15" customFormat="1" ht="33" customHeight="1" x14ac:dyDescent="0.25">
      <c r="A57" s="141"/>
      <c r="B57" s="11" t="s">
        <v>49</v>
      </c>
      <c r="C57" s="24" t="s">
        <v>50</v>
      </c>
      <c r="D57" s="28" t="s">
        <v>48</v>
      </c>
      <c r="E57" s="83">
        <f t="shared" si="83"/>
        <v>4050</v>
      </c>
      <c r="F57" s="36">
        <v>2700</v>
      </c>
      <c r="G57" s="78">
        <f t="shared" si="84"/>
        <v>2295</v>
      </c>
      <c r="H57" s="78">
        <f t="shared" si="85"/>
        <v>2430</v>
      </c>
      <c r="I57" s="84">
        <f t="shared" si="86"/>
        <v>2065.5</v>
      </c>
      <c r="J57" s="85">
        <f t="shared" si="87"/>
        <v>4125</v>
      </c>
      <c r="K57" s="44">
        <v>2750</v>
      </c>
      <c r="L57" s="78">
        <f t="shared" si="63"/>
        <v>2337.5</v>
      </c>
      <c r="M57" s="78">
        <f t="shared" si="64"/>
        <v>2475</v>
      </c>
      <c r="N57" s="82">
        <f t="shared" si="65"/>
        <v>2103.75</v>
      </c>
      <c r="O57" s="86">
        <f t="shared" si="88"/>
        <v>4575</v>
      </c>
      <c r="P57" s="44">
        <v>3050</v>
      </c>
      <c r="Q57" s="78">
        <f t="shared" ref="Q57" si="100">P57*0.85</f>
        <v>2592.5</v>
      </c>
      <c r="R57" s="78">
        <f t="shared" ref="R57" si="101">P57*0.9</f>
        <v>2745</v>
      </c>
      <c r="S57" s="84">
        <f t="shared" ref="S57" si="102">R57*0.85</f>
        <v>2333.25</v>
      </c>
      <c r="T57" s="85">
        <f t="shared" si="92"/>
        <v>4725</v>
      </c>
      <c r="U57" s="43">
        <v>3150</v>
      </c>
      <c r="V57" s="12">
        <f t="shared" ref="V57" si="103">U57*0.85</f>
        <v>2677.5</v>
      </c>
      <c r="W57" s="12">
        <f t="shared" ref="W57" si="104">U57*0.9</f>
        <v>2835</v>
      </c>
      <c r="X57" s="21">
        <f t="shared" ref="X57" si="105">W57*0.85</f>
        <v>2409.75</v>
      </c>
      <c r="Y57" s="86">
        <f t="shared" si="96"/>
        <v>4252.5</v>
      </c>
      <c r="Z57" s="43">
        <v>2835</v>
      </c>
      <c r="AA57" s="12">
        <f t="shared" si="97"/>
        <v>2409.75</v>
      </c>
      <c r="AB57" s="12">
        <f t="shared" si="98"/>
        <v>2551.5</v>
      </c>
      <c r="AC57" s="21">
        <f t="shared" si="99"/>
        <v>2168.7750000000001</v>
      </c>
    </row>
    <row r="58" spans="1:29" s="15" customFormat="1" ht="3" customHeight="1" x14ac:dyDescent="0.25">
      <c r="A58" s="48"/>
      <c r="B58" s="23"/>
      <c r="C58" s="52"/>
      <c r="D58" s="41"/>
      <c r="E58" s="72"/>
      <c r="F58" s="31"/>
      <c r="G58" s="45"/>
      <c r="H58" s="45"/>
      <c r="I58" s="73"/>
      <c r="J58" s="74"/>
      <c r="K58" s="70"/>
      <c r="L58" s="45"/>
      <c r="M58" s="45"/>
      <c r="N58" s="46"/>
      <c r="O58" s="75"/>
      <c r="P58" s="70"/>
      <c r="Q58" s="45"/>
      <c r="R58" s="45"/>
      <c r="S58" s="73"/>
      <c r="T58" s="74"/>
      <c r="U58" s="71"/>
      <c r="V58" s="67"/>
      <c r="W58" s="67"/>
      <c r="X58" s="47"/>
      <c r="Y58" s="75"/>
      <c r="Z58" s="71"/>
      <c r="AA58" s="67"/>
      <c r="AB58" s="67"/>
      <c r="AC58" s="47"/>
    </row>
    <row r="59" spans="1:29" s="15" customFormat="1" ht="15.75" x14ac:dyDescent="0.25">
      <c r="A59" s="141" t="s">
        <v>59</v>
      </c>
      <c r="B59" s="11" t="str">
        <f t="shared" ref="B59:D72" si="106">B10</f>
        <v>2К2м1к3</v>
      </c>
      <c r="C59" s="24" t="str">
        <f t="shared" si="106"/>
        <v>2 категория</v>
      </c>
      <c r="D59" s="28" t="str">
        <f t="shared" si="106"/>
        <v>Двухместные 2 категория № 3</v>
      </c>
      <c r="E59" s="9">
        <f>F59*1.5</f>
        <v>2880</v>
      </c>
      <c r="F59" s="36">
        <f t="shared" ref="F59:F72" si="107">F10*0.8</f>
        <v>1920</v>
      </c>
      <c r="G59" s="8">
        <f>F59*0.85</f>
        <v>1632</v>
      </c>
      <c r="H59" s="7">
        <f>F59*0.9</f>
        <v>1728</v>
      </c>
      <c r="I59" s="16">
        <f>H59*0.85</f>
        <v>1468.8</v>
      </c>
      <c r="J59" s="17">
        <f>K59*1.5</f>
        <v>2940</v>
      </c>
      <c r="K59" s="44">
        <f t="shared" ref="K59:K72" si="108">K10*0.8</f>
        <v>1960</v>
      </c>
      <c r="L59" s="8">
        <f>K59*0.85</f>
        <v>1666</v>
      </c>
      <c r="M59" s="7">
        <f>K59*0.9</f>
        <v>1764</v>
      </c>
      <c r="N59" s="18">
        <f>M59*0.85</f>
        <v>1499.3999999999999</v>
      </c>
      <c r="O59" s="9">
        <f>P59*1.5</f>
        <v>3300</v>
      </c>
      <c r="P59" s="44">
        <f t="shared" ref="P59:P72" si="109">P10*0.8</f>
        <v>2200</v>
      </c>
      <c r="Q59" s="8">
        <f>P59*0.85</f>
        <v>1870</v>
      </c>
      <c r="R59" s="7">
        <f>P59*0.9</f>
        <v>1980</v>
      </c>
      <c r="S59" s="16">
        <f>R59*0.85</f>
        <v>1683</v>
      </c>
      <c r="T59" s="17">
        <f>U59*1.5</f>
        <v>3528</v>
      </c>
      <c r="U59" s="43">
        <f t="shared" ref="U59:U72" si="110">U10*0.8</f>
        <v>2352</v>
      </c>
      <c r="V59" s="8">
        <f>U59*0.85</f>
        <v>1999.2</v>
      </c>
      <c r="W59" s="7">
        <f>U59*0.9</f>
        <v>2116.8000000000002</v>
      </c>
      <c r="X59" s="18">
        <f>W59*0.85</f>
        <v>1799.2800000000002</v>
      </c>
      <c r="Y59" s="9">
        <f>Z59*1.5</f>
        <v>3150</v>
      </c>
      <c r="Z59" s="43">
        <f t="shared" ref="Z59:Z72" si="111">Z10*0.8</f>
        <v>2100</v>
      </c>
      <c r="AA59" s="8">
        <f>Z59*0.85</f>
        <v>1785</v>
      </c>
      <c r="AB59" s="7">
        <f>Z59*0.9</f>
        <v>1890</v>
      </c>
      <c r="AC59" s="18">
        <f>AB59*0.85</f>
        <v>1606.5</v>
      </c>
    </row>
    <row r="60" spans="1:29" s="15" customFormat="1" ht="15.75" x14ac:dyDescent="0.25">
      <c r="A60" s="141"/>
      <c r="B60" s="11" t="str">
        <f t="shared" si="106"/>
        <v>2к2м1к1</v>
      </c>
      <c r="C60" s="24" t="str">
        <f t="shared" si="106"/>
        <v>2 категория</v>
      </c>
      <c r="D60" s="28" t="str">
        <f t="shared" si="106"/>
        <v>Двухместный 2 категория №1</v>
      </c>
      <c r="E60" s="9">
        <f>F60*1.5</f>
        <v>3000</v>
      </c>
      <c r="F60" s="36">
        <f t="shared" si="107"/>
        <v>2000</v>
      </c>
      <c r="G60" s="8">
        <f t="shared" ref="G60:G72" si="112">F60*0.85</f>
        <v>1700</v>
      </c>
      <c r="H60" s="7">
        <f t="shared" ref="H60:H72" si="113">F60*0.9</f>
        <v>1800</v>
      </c>
      <c r="I60" s="16">
        <f t="shared" ref="I60:I72" si="114">H60*0.85</f>
        <v>1530</v>
      </c>
      <c r="J60" s="17">
        <f>K60*1.5</f>
        <v>3060</v>
      </c>
      <c r="K60" s="44">
        <f t="shared" si="108"/>
        <v>2040</v>
      </c>
      <c r="L60" s="8">
        <f t="shared" ref="L60:L72" si="115">K60*0.85</f>
        <v>1734</v>
      </c>
      <c r="M60" s="7">
        <f t="shared" ref="M60:M72" si="116">K60*0.9</f>
        <v>1836</v>
      </c>
      <c r="N60" s="18">
        <f t="shared" ref="N60:N72" si="117">M60*0.85</f>
        <v>1560.6</v>
      </c>
      <c r="O60" s="9">
        <f>P60*1.5</f>
        <v>3420</v>
      </c>
      <c r="P60" s="44">
        <f t="shared" si="109"/>
        <v>2280</v>
      </c>
      <c r="Q60" s="8">
        <f t="shared" ref="Q60:Q72" si="118">P60*0.85</f>
        <v>1938</v>
      </c>
      <c r="R60" s="7">
        <f t="shared" ref="R60:R72" si="119">P60*0.9</f>
        <v>2052</v>
      </c>
      <c r="S60" s="16">
        <f t="shared" ref="S60:S72" si="120">R60*0.85</f>
        <v>1744.2</v>
      </c>
      <c r="T60" s="17">
        <f>U60*1.5</f>
        <v>3654</v>
      </c>
      <c r="U60" s="43">
        <f t="shared" si="110"/>
        <v>2436</v>
      </c>
      <c r="V60" s="8">
        <f t="shared" ref="V60:V72" si="121">U60*0.85</f>
        <v>2070.6</v>
      </c>
      <c r="W60" s="7">
        <f t="shared" ref="W60:W72" si="122">U60*0.9</f>
        <v>2192.4</v>
      </c>
      <c r="X60" s="18">
        <f t="shared" ref="X60:X72" si="123">W60*0.85</f>
        <v>1863.54</v>
      </c>
      <c r="Y60" s="9">
        <f>Z60*1.5</f>
        <v>3276</v>
      </c>
      <c r="Z60" s="43">
        <f t="shared" si="111"/>
        <v>2184</v>
      </c>
      <c r="AA60" s="8">
        <f t="shared" ref="AA60:AA72" si="124">Z60*0.85</f>
        <v>1856.3999999999999</v>
      </c>
      <c r="AB60" s="7">
        <f t="shared" ref="AB60:AB72" si="125">Z60*0.9</f>
        <v>1965.6000000000001</v>
      </c>
      <c r="AC60" s="18">
        <f t="shared" ref="AC60:AC72" si="126">AB60*0.85</f>
        <v>1670.76</v>
      </c>
    </row>
    <row r="61" spans="1:29" s="15" customFormat="1" ht="15.75" x14ac:dyDescent="0.25">
      <c r="A61" s="141"/>
      <c r="B61" s="11" t="str">
        <f t="shared" si="106"/>
        <v>2К1м1к3</v>
      </c>
      <c r="C61" s="24" t="str">
        <f t="shared" si="106"/>
        <v>2 категория</v>
      </c>
      <c r="D61" s="28" t="str">
        <f t="shared" si="106"/>
        <v>Одноместный 2 категория №3</v>
      </c>
      <c r="E61" s="9">
        <f>F61</f>
        <v>2440</v>
      </c>
      <c r="F61" s="36">
        <f t="shared" si="107"/>
        <v>2440</v>
      </c>
      <c r="G61" s="8">
        <f t="shared" si="112"/>
        <v>2074</v>
      </c>
      <c r="H61" s="7"/>
      <c r="I61" s="16">
        <v>1867</v>
      </c>
      <c r="J61" s="17">
        <f>K61</f>
        <v>2480</v>
      </c>
      <c r="K61" s="44">
        <f t="shared" si="108"/>
        <v>2480</v>
      </c>
      <c r="L61" s="8">
        <f t="shared" si="115"/>
        <v>2108</v>
      </c>
      <c r="M61" s="7"/>
      <c r="N61" s="18">
        <v>1897</v>
      </c>
      <c r="O61" s="9">
        <f>P61</f>
        <v>2760</v>
      </c>
      <c r="P61" s="44">
        <f t="shared" si="109"/>
        <v>2760</v>
      </c>
      <c r="Q61" s="8">
        <f t="shared" si="118"/>
        <v>2346</v>
      </c>
      <c r="R61" s="7"/>
      <c r="S61" s="16">
        <v>2111</v>
      </c>
      <c r="T61" s="17">
        <f>U61</f>
        <v>2940</v>
      </c>
      <c r="U61" s="43">
        <f t="shared" si="110"/>
        <v>2940</v>
      </c>
      <c r="V61" s="8">
        <f t="shared" si="121"/>
        <v>2499</v>
      </c>
      <c r="W61" s="7"/>
      <c r="X61" s="18">
        <v>2249</v>
      </c>
      <c r="Y61" s="9">
        <f>Z61</f>
        <v>2648</v>
      </c>
      <c r="Z61" s="43">
        <f t="shared" si="111"/>
        <v>2648</v>
      </c>
      <c r="AA61" s="8">
        <f t="shared" si="124"/>
        <v>2250.7999999999997</v>
      </c>
      <c r="AB61" s="7"/>
      <c r="AC61" s="18">
        <v>2026</v>
      </c>
    </row>
    <row r="62" spans="1:29" s="15" customFormat="1" ht="15.75" x14ac:dyDescent="0.25">
      <c r="A62" s="141"/>
      <c r="B62" s="11" t="str">
        <f t="shared" si="106"/>
        <v>1К2м1к3</v>
      </c>
      <c r="C62" s="24" t="str">
        <f t="shared" si="106"/>
        <v>1 категория</v>
      </c>
      <c r="D62" s="28" t="str">
        <f t="shared" si="106"/>
        <v>Двухместный 1 категория №3</v>
      </c>
      <c r="E62" s="9">
        <f>F62*1.5</f>
        <v>3300</v>
      </c>
      <c r="F62" s="36">
        <f t="shared" si="107"/>
        <v>2200</v>
      </c>
      <c r="G62" s="8">
        <f t="shared" si="112"/>
        <v>1870</v>
      </c>
      <c r="H62" s="7">
        <f t="shared" si="113"/>
        <v>1980</v>
      </c>
      <c r="I62" s="16">
        <f t="shared" si="114"/>
        <v>1683</v>
      </c>
      <c r="J62" s="17">
        <f>K62*1.5</f>
        <v>3360</v>
      </c>
      <c r="K62" s="44">
        <f t="shared" si="108"/>
        <v>2240</v>
      </c>
      <c r="L62" s="8">
        <f t="shared" si="115"/>
        <v>1904</v>
      </c>
      <c r="M62" s="7">
        <f t="shared" si="116"/>
        <v>2016</v>
      </c>
      <c r="N62" s="18">
        <f t="shared" si="117"/>
        <v>1713.6</v>
      </c>
      <c r="O62" s="9">
        <f>P62*1.5</f>
        <v>3720</v>
      </c>
      <c r="P62" s="44">
        <f t="shared" si="109"/>
        <v>2480</v>
      </c>
      <c r="Q62" s="8">
        <f t="shared" si="118"/>
        <v>2108</v>
      </c>
      <c r="R62" s="7">
        <f t="shared" si="119"/>
        <v>2232</v>
      </c>
      <c r="S62" s="16">
        <f t="shared" si="120"/>
        <v>1897.2</v>
      </c>
      <c r="T62" s="17">
        <f>U62*1.5</f>
        <v>3972</v>
      </c>
      <c r="U62" s="43">
        <f t="shared" si="110"/>
        <v>2648</v>
      </c>
      <c r="V62" s="8">
        <f t="shared" si="121"/>
        <v>2250.7999999999997</v>
      </c>
      <c r="W62" s="7">
        <f t="shared" si="122"/>
        <v>2383.2000000000003</v>
      </c>
      <c r="X62" s="18">
        <f t="shared" si="123"/>
        <v>2025.7200000000003</v>
      </c>
      <c r="Y62" s="9">
        <f>Z62*1.5</f>
        <v>3594</v>
      </c>
      <c r="Z62" s="43">
        <f t="shared" si="111"/>
        <v>2396</v>
      </c>
      <c r="AA62" s="8">
        <f t="shared" si="124"/>
        <v>2036.6</v>
      </c>
      <c r="AB62" s="7">
        <f t="shared" si="125"/>
        <v>2156.4</v>
      </c>
      <c r="AC62" s="18">
        <f t="shared" si="126"/>
        <v>1832.94</v>
      </c>
    </row>
    <row r="63" spans="1:29" s="15" customFormat="1" ht="15.75" x14ac:dyDescent="0.25">
      <c r="A63" s="141"/>
      <c r="B63" s="11" t="str">
        <f t="shared" si="106"/>
        <v>1К2м1к1</v>
      </c>
      <c r="C63" s="24" t="str">
        <f t="shared" si="106"/>
        <v>1 категория</v>
      </c>
      <c r="D63" s="28" t="str">
        <f t="shared" si="106"/>
        <v>Двухместный 1 категория №1</v>
      </c>
      <c r="E63" s="9">
        <f t="shared" ref="E63:E66" si="127">F63*1.5</f>
        <v>3420</v>
      </c>
      <c r="F63" s="36">
        <f t="shared" si="107"/>
        <v>2280</v>
      </c>
      <c r="G63" s="8">
        <f t="shared" si="112"/>
        <v>1938</v>
      </c>
      <c r="H63" s="7">
        <f t="shared" si="113"/>
        <v>2052</v>
      </c>
      <c r="I63" s="16">
        <f t="shared" si="114"/>
        <v>1744.2</v>
      </c>
      <c r="J63" s="17">
        <f t="shared" ref="J63:J66" si="128">K63*1.5</f>
        <v>3480</v>
      </c>
      <c r="K63" s="44">
        <f t="shared" si="108"/>
        <v>2320</v>
      </c>
      <c r="L63" s="8">
        <f t="shared" si="115"/>
        <v>1972</v>
      </c>
      <c r="M63" s="7">
        <f t="shared" si="116"/>
        <v>2088</v>
      </c>
      <c r="N63" s="18">
        <f t="shared" si="117"/>
        <v>1774.8</v>
      </c>
      <c r="O63" s="9">
        <f t="shared" ref="O63:O66" si="129">P63*1.5</f>
        <v>3840</v>
      </c>
      <c r="P63" s="44">
        <f t="shared" si="109"/>
        <v>2560</v>
      </c>
      <c r="Q63" s="8">
        <f t="shared" si="118"/>
        <v>2176</v>
      </c>
      <c r="R63" s="7">
        <f t="shared" si="119"/>
        <v>2304</v>
      </c>
      <c r="S63" s="16">
        <f t="shared" si="120"/>
        <v>1958.3999999999999</v>
      </c>
      <c r="T63" s="17">
        <f t="shared" ref="T63:T66" si="130">U63*1.5</f>
        <v>4098</v>
      </c>
      <c r="U63" s="43">
        <f t="shared" si="110"/>
        <v>2732</v>
      </c>
      <c r="V63" s="8">
        <f t="shared" si="121"/>
        <v>2322.1999999999998</v>
      </c>
      <c r="W63" s="7">
        <f t="shared" si="122"/>
        <v>2458.8000000000002</v>
      </c>
      <c r="X63" s="18">
        <f t="shared" si="123"/>
        <v>2089.98</v>
      </c>
      <c r="Y63" s="9">
        <f t="shared" ref="Y63:Y66" si="131">Z63*1.5</f>
        <v>3720</v>
      </c>
      <c r="Z63" s="43">
        <f t="shared" si="111"/>
        <v>2480</v>
      </c>
      <c r="AA63" s="8">
        <f t="shared" si="124"/>
        <v>2108</v>
      </c>
      <c r="AB63" s="7">
        <f t="shared" si="125"/>
        <v>2232</v>
      </c>
      <c r="AC63" s="18">
        <f t="shared" si="126"/>
        <v>1897.2</v>
      </c>
    </row>
    <row r="64" spans="1:29" s="15" customFormat="1" ht="31.5" x14ac:dyDescent="0.25">
      <c r="A64" s="141"/>
      <c r="B64" s="11" t="str">
        <f t="shared" si="106"/>
        <v>1К2м2к1</v>
      </c>
      <c r="C64" s="24" t="str">
        <f t="shared" si="106"/>
        <v>1 категория</v>
      </c>
      <c r="D64" s="28" t="str">
        <f t="shared" si="106"/>
        <v>Двухместные 1 категория №1 (двухкомнатный)</v>
      </c>
      <c r="E64" s="9">
        <f t="shared" si="127"/>
        <v>3540</v>
      </c>
      <c r="F64" s="36">
        <f t="shared" si="107"/>
        <v>2360</v>
      </c>
      <c r="G64" s="8">
        <f t="shared" si="112"/>
        <v>2006</v>
      </c>
      <c r="H64" s="7">
        <f t="shared" si="113"/>
        <v>2124</v>
      </c>
      <c r="I64" s="16">
        <f t="shared" si="114"/>
        <v>1805.3999999999999</v>
      </c>
      <c r="J64" s="17">
        <f t="shared" si="128"/>
        <v>3600</v>
      </c>
      <c r="K64" s="44">
        <f t="shared" si="108"/>
        <v>2400</v>
      </c>
      <c r="L64" s="8">
        <f t="shared" si="115"/>
        <v>2040</v>
      </c>
      <c r="M64" s="7">
        <f t="shared" si="116"/>
        <v>2160</v>
      </c>
      <c r="N64" s="18">
        <f t="shared" si="117"/>
        <v>1836</v>
      </c>
      <c r="O64" s="9">
        <f t="shared" si="129"/>
        <v>3900</v>
      </c>
      <c r="P64" s="44">
        <f t="shared" si="109"/>
        <v>2600</v>
      </c>
      <c r="Q64" s="8">
        <f t="shared" si="118"/>
        <v>2210</v>
      </c>
      <c r="R64" s="7">
        <f t="shared" si="119"/>
        <v>2340</v>
      </c>
      <c r="S64" s="16">
        <f t="shared" si="120"/>
        <v>1989</v>
      </c>
      <c r="T64" s="17">
        <f t="shared" si="130"/>
        <v>4158</v>
      </c>
      <c r="U64" s="43">
        <f t="shared" si="110"/>
        <v>2772</v>
      </c>
      <c r="V64" s="8">
        <f t="shared" si="121"/>
        <v>2356.1999999999998</v>
      </c>
      <c r="W64" s="7">
        <f t="shared" si="122"/>
        <v>2494.8000000000002</v>
      </c>
      <c r="X64" s="18">
        <f t="shared" si="123"/>
        <v>2120.58</v>
      </c>
      <c r="Y64" s="9">
        <f t="shared" si="131"/>
        <v>3840</v>
      </c>
      <c r="Z64" s="43">
        <f t="shared" si="111"/>
        <v>2560</v>
      </c>
      <c r="AA64" s="8">
        <f t="shared" si="124"/>
        <v>2176</v>
      </c>
      <c r="AB64" s="7">
        <f t="shared" si="125"/>
        <v>2304</v>
      </c>
      <c r="AC64" s="18">
        <f t="shared" si="126"/>
        <v>1958.3999999999999</v>
      </c>
    </row>
    <row r="65" spans="1:29" s="15" customFormat="1" ht="15.75" x14ac:dyDescent="0.25">
      <c r="A65" s="141"/>
      <c r="B65" s="11" t="str">
        <f t="shared" si="106"/>
        <v>1К2м1к2</v>
      </c>
      <c r="C65" s="24" t="str">
        <f t="shared" si="106"/>
        <v>1 категория</v>
      </c>
      <c r="D65" s="28" t="str">
        <f t="shared" si="106"/>
        <v>Двухместные 1 категория №2</v>
      </c>
      <c r="E65" s="9">
        <f t="shared" si="127"/>
        <v>3660</v>
      </c>
      <c r="F65" s="36">
        <f t="shared" si="107"/>
        <v>2440</v>
      </c>
      <c r="G65" s="8">
        <f t="shared" si="112"/>
        <v>2074</v>
      </c>
      <c r="H65" s="7">
        <f t="shared" si="113"/>
        <v>2196</v>
      </c>
      <c r="I65" s="16">
        <f t="shared" si="114"/>
        <v>1866.6</v>
      </c>
      <c r="J65" s="17">
        <f t="shared" si="128"/>
        <v>3720</v>
      </c>
      <c r="K65" s="44">
        <f t="shared" si="108"/>
        <v>2480</v>
      </c>
      <c r="L65" s="8">
        <f t="shared" si="115"/>
        <v>2108</v>
      </c>
      <c r="M65" s="7">
        <f t="shared" si="116"/>
        <v>2232</v>
      </c>
      <c r="N65" s="18">
        <f t="shared" si="117"/>
        <v>1897.2</v>
      </c>
      <c r="O65" s="9">
        <f t="shared" si="129"/>
        <v>4140</v>
      </c>
      <c r="P65" s="44">
        <f t="shared" si="109"/>
        <v>2760</v>
      </c>
      <c r="Q65" s="8">
        <f t="shared" si="118"/>
        <v>2346</v>
      </c>
      <c r="R65" s="7">
        <f t="shared" si="119"/>
        <v>2484</v>
      </c>
      <c r="S65" s="16">
        <f t="shared" si="120"/>
        <v>2111.4</v>
      </c>
      <c r="T65" s="17">
        <f t="shared" si="130"/>
        <v>4410</v>
      </c>
      <c r="U65" s="43">
        <f t="shared" si="110"/>
        <v>2940</v>
      </c>
      <c r="V65" s="8">
        <f t="shared" si="121"/>
        <v>2499</v>
      </c>
      <c r="W65" s="7">
        <f t="shared" si="122"/>
        <v>2646</v>
      </c>
      <c r="X65" s="18">
        <f t="shared" si="123"/>
        <v>2249.1</v>
      </c>
      <c r="Y65" s="9">
        <f t="shared" si="131"/>
        <v>3972</v>
      </c>
      <c r="Z65" s="43">
        <f t="shared" si="111"/>
        <v>2648</v>
      </c>
      <c r="AA65" s="8">
        <f t="shared" si="124"/>
        <v>2250.7999999999997</v>
      </c>
      <c r="AB65" s="7">
        <f t="shared" si="125"/>
        <v>2383.2000000000003</v>
      </c>
      <c r="AC65" s="18">
        <f t="shared" si="126"/>
        <v>2025.7200000000003</v>
      </c>
    </row>
    <row r="66" spans="1:29" s="15" customFormat="1" ht="33" customHeight="1" x14ac:dyDescent="0.25">
      <c r="A66" s="141"/>
      <c r="B66" s="11" t="str">
        <f t="shared" si="106"/>
        <v>1К2м2к2</v>
      </c>
      <c r="C66" s="24" t="str">
        <f t="shared" si="106"/>
        <v>1 категория</v>
      </c>
      <c r="D66" s="28" t="str">
        <f t="shared" si="106"/>
        <v>Двухместные 1 категория №2 (двухкомнатный)</v>
      </c>
      <c r="E66" s="9">
        <f t="shared" si="127"/>
        <v>4020</v>
      </c>
      <c r="F66" s="36">
        <f t="shared" si="107"/>
        <v>2680</v>
      </c>
      <c r="G66" s="8">
        <f t="shared" si="112"/>
        <v>2278</v>
      </c>
      <c r="H66" s="7">
        <f t="shared" si="113"/>
        <v>2412</v>
      </c>
      <c r="I66" s="16">
        <f t="shared" si="114"/>
        <v>2050.1999999999998</v>
      </c>
      <c r="J66" s="17">
        <f t="shared" si="128"/>
        <v>4080</v>
      </c>
      <c r="K66" s="44">
        <f t="shared" si="108"/>
        <v>2720</v>
      </c>
      <c r="L66" s="8">
        <f t="shared" si="115"/>
        <v>2312</v>
      </c>
      <c r="M66" s="7">
        <f t="shared" si="116"/>
        <v>2448</v>
      </c>
      <c r="N66" s="18">
        <f t="shared" si="117"/>
        <v>2080.7999999999997</v>
      </c>
      <c r="O66" s="9">
        <f t="shared" si="129"/>
        <v>4440</v>
      </c>
      <c r="P66" s="44">
        <f t="shared" si="109"/>
        <v>2960</v>
      </c>
      <c r="Q66" s="8">
        <f t="shared" si="118"/>
        <v>2516</v>
      </c>
      <c r="R66" s="7">
        <f t="shared" si="119"/>
        <v>2664</v>
      </c>
      <c r="S66" s="16">
        <f t="shared" si="120"/>
        <v>2264.4</v>
      </c>
      <c r="T66" s="17">
        <f t="shared" si="130"/>
        <v>4728</v>
      </c>
      <c r="U66" s="43">
        <f t="shared" si="110"/>
        <v>3152</v>
      </c>
      <c r="V66" s="8">
        <f t="shared" si="121"/>
        <v>2679.2</v>
      </c>
      <c r="W66" s="7">
        <f t="shared" si="122"/>
        <v>2836.8</v>
      </c>
      <c r="X66" s="18">
        <f t="shared" si="123"/>
        <v>2411.2800000000002</v>
      </c>
      <c r="Y66" s="9">
        <f t="shared" si="131"/>
        <v>4350</v>
      </c>
      <c r="Z66" s="43">
        <f t="shared" si="111"/>
        <v>2900</v>
      </c>
      <c r="AA66" s="8">
        <f t="shared" si="124"/>
        <v>2465</v>
      </c>
      <c r="AB66" s="7">
        <f t="shared" si="125"/>
        <v>2610</v>
      </c>
      <c r="AC66" s="18">
        <f t="shared" si="126"/>
        <v>2218.5</v>
      </c>
    </row>
    <row r="67" spans="1:29" s="15" customFormat="1" ht="15.75" x14ac:dyDescent="0.25">
      <c r="A67" s="141"/>
      <c r="B67" s="11" t="str">
        <f t="shared" si="106"/>
        <v>1К1м1к3</v>
      </c>
      <c r="C67" s="24" t="str">
        <f t="shared" si="106"/>
        <v>1 категория</v>
      </c>
      <c r="D67" s="28" t="str">
        <f t="shared" si="106"/>
        <v>Одноместные 1 категория №3</v>
      </c>
      <c r="E67" s="9">
        <f>F67</f>
        <v>2520</v>
      </c>
      <c r="F67" s="36">
        <f t="shared" si="107"/>
        <v>2520</v>
      </c>
      <c r="G67" s="8">
        <f t="shared" si="112"/>
        <v>2142</v>
      </c>
      <c r="H67" s="7"/>
      <c r="I67" s="16">
        <v>1927.8</v>
      </c>
      <c r="J67" s="17">
        <f>K67</f>
        <v>2560</v>
      </c>
      <c r="K67" s="44">
        <f t="shared" si="108"/>
        <v>2560</v>
      </c>
      <c r="L67" s="8">
        <f t="shared" si="115"/>
        <v>2176</v>
      </c>
      <c r="M67" s="7"/>
      <c r="N67" s="18">
        <v>1958.3999999999999</v>
      </c>
      <c r="O67" s="9">
        <f>P67</f>
        <v>2800</v>
      </c>
      <c r="P67" s="44">
        <f t="shared" si="109"/>
        <v>2800</v>
      </c>
      <c r="Q67" s="8">
        <f t="shared" si="118"/>
        <v>2380</v>
      </c>
      <c r="R67" s="7"/>
      <c r="S67" s="16">
        <v>2142</v>
      </c>
      <c r="T67" s="17">
        <f>U67</f>
        <v>2984</v>
      </c>
      <c r="U67" s="43">
        <f t="shared" si="110"/>
        <v>2984</v>
      </c>
      <c r="V67" s="8">
        <f t="shared" si="121"/>
        <v>2536.4</v>
      </c>
      <c r="W67" s="7"/>
      <c r="X67" s="18">
        <v>2282.7599999999998</v>
      </c>
      <c r="Y67" s="9">
        <f>Z67</f>
        <v>2732</v>
      </c>
      <c r="Z67" s="43">
        <f t="shared" si="111"/>
        <v>2732</v>
      </c>
      <c r="AA67" s="8">
        <f t="shared" si="124"/>
        <v>2322.1999999999998</v>
      </c>
      <c r="AB67" s="7"/>
      <c r="AC67" s="18">
        <v>2089.98</v>
      </c>
    </row>
    <row r="68" spans="1:29" s="15" customFormat="1" ht="31.5" customHeight="1" x14ac:dyDescent="0.25">
      <c r="A68" s="141"/>
      <c r="B68" s="11" t="str">
        <f t="shared" si="106"/>
        <v>1К1м1к3У</v>
      </c>
      <c r="C68" s="24" t="str">
        <f t="shared" si="106"/>
        <v>1категория</v>
      </c>
      <c r="D68" s="28" t="str">
        <f t="shared" si="106"/>
        <v>Одноместные 1 категория №3 (№104) Улучшенный</v>
      </c>
      <c r="E68" s="9">
        <f t="shared" ref="E68:E71" si="132">F68</f>
        <v>2560</v>
      </c>
      <c r="F68" s="36">
        <f t="shared" si="107"/>
        <v>2560</v>
      </c>
      <c r="G68" s="8">
        <f t="shared" si="112"/>
        <v>2176</v>
      </c>
      <c r="H68" s="7"/>
      <c r="I68" s="16">
        <v>1958.3999999999999</v>
      </c>
      <c r="J68" s="17">
        <f t="shared" ref="J68:J71" si="133">K68</f>
        <v>2600</v>
      </c>
      <c r="K68" s="44">
        <f t="shared" si="108"/>
        <v>2600</v>
      </c>
      <c r="L68" s="8">
        <f t="shared" si="115"/>
        <v>2210</v>
      </c>
      <c r="M68" s="7"/>
      <c r="N68" s="18">
        <v>1989</v>
      </c>
      <c r="O68" s="9">
        <f t="shared" ref="O68:O71" si="134">P68</f>
        <v>2880</v>
      </c>
      <c r="P68" s="44">
        <f t="shared" si="109"/>
        <v>2880</v>
      </c>
      <c r="Q68" s="8">
        <f t="shared" si="118"/>
        <v>2448</v>
      </c>
      <c r="R68" s="7"/>
      <c r="S68" s="16">
        <v>2203.1999999999998</v>
      </c>
      <c r="T68" s="17">
        <f t="shared" ref="T68:T71" si="135">U68</f>
        <v>3068</v>
      </c>
      <c r="U68" s="43">
        <f t="shared" si="110"/>
        <v>3068</v>
      </c>
      <c r="V68" s="8">
        <f t="shared" si="121"/>
        <v>2607.7999999999997</v>
      </c>
      <c r="W68" s="7"/>
      <c r="X68" s="18">
        <v>2347.02</v>
      </c>
      <c r="Y68" s="9">
        <f t="shared" ref="Y68:Y71" si="136">Z68</f>
        <v>2772</v>
      </c>
      <c r="Z68" s="43">
        <f t="shared" si="111"/>
        <v>2772</v>
      </c>
      <c r="AA68" s="8">
        <f t="shared" si="124"/>
        <v>2356.1999999999998</v>
      </c>
      <c r="AB68" s="7"/>
      <c r="AC68" s="18">
        <v>2120.58</v>
      </c>
    </row>
    <row r="69" spans="1:29" s="15" customFormat="1" ht="15.75" x14ac:dyDescent="0.25">
      <c r="A69" s="141"/>
      <c r="B69" s="11" t="str">
        <f t="shared" si="106"/>
        <v>1К1м1к1</v>
      </c>
      <c r="C69" s="24" t="str">
        <f t="shared" si="106"/>
        <v>1 категория</v>
      </c>
      <c r="D69" s="28" t="str">
        <f t="shared" si="106"/>
        <v>Одноместные 1 категория №1</v>
      </c>
      <c r="E69" s="9">
        <f t="shared" si="132"/>
        <v>2520</v>
      </c>
      <c r="F69" s="36">
        <f t="shared" si="107"/>
        <v>2520</v>
      </c>
      <c r="G69" s="8">
        <f t="shared" si="112"/>
        <v>2142</v>
      </c>
      <c r="H69" s="7"/>
      <c r="I69" s="16">
        <v>1927.8</v>
      </c>
      <c r="J69" s="17">
        <f t="shared" si="133"/>
        <v>2560</v>
      </c>
      <c r="K69" s="44">
        <f t="shared" si="108"/>
        <v>2560</v>
      </c>
      <c r="L69" s="8">
        <f t="shared" si="115"/>
        <v>2176</v>
      </c>
      <c r="M69" s="7"/>
      <c r="N69" s="18">
        <v>1958.3999999999999</v>
      </c>
      <c r="O69" s="9">
        <f t="shared" si="134"/>
        <v>2800</v>
      </c>
      <c r="P69" s="44">
        <f t="shared" si="109"/>
        <v>2800</v>
      </c>
      <c r="Q69" s="8">
        <f t="shared" si="118"/>
        <v>2380</v>
      </c>
      <c r="R69" s="7"/>
      <c r="S69" s="16">
        <v>2142</v>
      </c>
      <c r="T69" s="17">
        <f t="shared" si="135"/>
        <v>2984</v>
      </c>
      <c r="U69" s="43">
        <f t="shared" si="110"/>
        <v>2984</v>
      </c>
      <c r="V69" s="8">
        <f t="shared" si="121"/>
        <v>2536.4</v>
      </c>
      <c r="W69" s="7"/>
      <c r="X69" s="18">
        <v>2282.7599999999998</v>
      </c>
      <c r="Y69" s="9">
        <f t="shared" si="136"/>
        <v>2732</v>
      </c>
      <c r="Z69" s="43">
        <f t="shared" si="111"/>
        <v>2732</v>
      </c>
      <c r="AA69" s="8">
        <f t="shared" si="124"/>
        <v>2322.1999999999998</v>
      </c>
      <c r="AB69" s="7"/>
      <c r="AC69" s="18">
        <v>2089.98</v>
      </c>
    </row>
    <row r="70" spans="1:29" s="15" customFormat="1" ht="36.75" customHeight="1" x14ac:dyDescent="0.25">
      <c r="A70" s="141"/>
      <c r="B70" s="11" t="str">
        <f t="shared" si="106"/>
        <v>1К1м1к1У</v>
      </c>
      <c r="C70" s="24" t="str">
        <f t="shared" si="106"/>
        <v>1категория</v>
      </c>
      <c r="D70" s="28" t="str">
        <f t="shared" si="106"/>
        <v>Одноместные 1 категория №1 (№204,205,207,221,225,321) Улучшенный</v>
      </c>
      <c r="E70" s="9">
        <f t="shared" si="132"/>
        <v>2560</v>
      </c>
      <c r="F70" s="36">
        <f t="shared" si="107"/>
        <v>2560</v>
      </c>
      <c r="G70" s="8">
        <f t="shared" si="112"/>
        <v>2176</v>
      </c>
      <c r="H70" s="7"/>
      <c r="I70" s="16">
        <v>1958.3999999999999</v>
      </c>
      <c r="J70" s="17">
        <f t="shared" si="133"/>
        <v>2600</v>
      </c>
      <c r="K70" s="44">
        <f t="shared" si="108"/>
        <v>2600</v>
      </c>
      <c r="L70" s="8">
        <f t="shared" si="115"/>
        <v>2210</v>
      </c>
      <c r="M70" s="7"/>
      <c r="N70" s="18">
        <v>1989</v>
      </c>
      <c r="O70" s="9">
        <f t="shared" si="134"/>
        <v>2880</v>
      </c>
      <c r="P70" s="44">
        <f t="shared" si="109"/>
        <v>2880</v>
      </c>
      <c r="Q70" s="8">
        <f t="shared" si="118"/>
        <v>2448</v>
      </c>
      <c r="R70" s="7"/>
      <c r="S70" s="16">
        <v>2203.1999999999998</v>
      </c>
      <c r="T70" s="17">
        <f t="shared" si="135"/>
        <v>3068</v>
      </c>
      <c r="U70" s="43">
        <f t="shared" si="110"/>
        <v>3068</v>
      </c>
      <c r="V70" s="8">
        <f t="shared" si="121"/>
        <v>2607.7999999999997</v>
      </c>
      <c r="W70" s="7"/>
      <c r="X70" s="18">
        <v>2347.02</v>
      </c>
      <c r="Y70" s="9">
        <f t="shared" si="136"/>
        <v>2772</v>
      </c>
      <c r="Z70" s="43">
        <f t="shared" si="111"/>
        <v>2772</v>
      </c>
      <c r="AA70" s="8">
        <f t="shared" si="124"/>
        <v>2356.1999999999998</v>
      </c>
      <c r="AB70" s="7"/>
      <c r="AC70" s="18">
        <v>2120.58</v>
      </c>
    </row>
    <row r="71" spans="1:29" s="15" customFormat="1" ht="15.75" x14ac:dyDescent="0.25">
      <c r="A71" s="141"/>
      <c r="B71" s="11" t="str">
        <f t="shared" si="106"/>
        <v>1К1м1к2</v>
      </c>
      <c r="C71" s="24" t="str">
        <f t="shared" si="106"/>
        <v>1 категория</v>
      </c>
      <c r="D71" s="28" t="str">
        <f t="shared" si="106"/>
        <v>Одноместный 1 категория №2</v>
      </c>
      <c r="E71" s="9">
        <f t="shared" si="132"/>
        <v>2680</v>
      </c>
      <c r="F71" s="36">
        <f t="shared" si="107"/>
        <v>2680</v>
      </c>
      <c r="G71" s="8">
        <f t="shared" si="112"/>
        <v>2278</v>
      </c>
      <c r="H71" s="7"/>
      <c r="I71" s="16">
        <v>2050.1999999999998</v>
      </c>
      <c r="J71" s="17">
        <f t="shared" si="133"/>
        <v>2720</v>
      </c>
      <c r="K71" s="44">
        <f t="shared" si="108"/>
        <v>2720</v>
      </c>
      <c r="L71" s="8">
        <f t="shared" si="115"/>
        <v>2312</v>
      </c>
      <c r="M71" s="7"/>
      <c r="N71" s="18">
        <v>2080.7999999999997</v>
      </c>
      <c r="O71" s="9">
        <f t="shared" si="134"/>
        <v>2920</v>
      </c>
      <c r="P71" s="44">
        <f t="shared" si="109"/>
        <v>2920</v>
      </c>
      <c r="Q71" s="8">
        <f t="shared" si="118"/>
        <v>2482</v>
      </c>
      <c r="R71" s="7"/>
      <c r="S71" s="16">
        <v>2233.7999999999997</v>
      </c>
      <c r="T71" s="17">
        <f t="shared" si="135"/>
        <v>3108</v>
      </c>
      <c r="U71" s="43">
        <f t="shared" si="110"/>
        <v>3108</v>
      </c>
      <c r="V71" s="8">
        <f t="shared" si="121"/>
        <v>2641.7999999999997</v>
      </c>
      <c r="W71" s="7"/>
      <c r="X71" s="18">
        <v>2377.6200000000003</v>
      </c>
      <c r="Y71" s="9">
        <f t="shared" si="136"/>
        <v>2900</v>
      </c>
      <c r="Z71" s="43">
        <f t="shared" si="111"/>
        <v>2900</v>
      </c>
      <c r="AA71" s="8">
        <f t="shared" si="124"/>
        <v>2465</v>
      </c>
      <c r="AB71" s="7"/>
      <c r="AC71" s="18">
        <v>2218.5</v>
      </c>
    </row>
    <row r="72" spans="1:29" s="15" customFormat="1" ht="15.75" x14ac:dyDescent="0.25">
      <c r="A72" s="141"/>
      <c r="B72" s="11" t="str">
        <f t="shared" si="106"/>
        <v>А2м3к1</v>
      </c>
      <c r="C72" s="24" t="str">
        <f t="shared" si="106"/>
        <v>Апартамент</v>
      </c>
      <c r="D72" s="28" t="str">
        <f t="shared" si="106"/>
        <v>Двухместный Апартамент</v>
      </c>
      <c r="E72" s="9">
        <f>F72*1.5</f>
        <v>4320</v>
      </c>
      <c r="F72" s="36">
        <f t="shared" si="107"/>
        <v>2880</v>
      </c>
      <c r="G72" s="8">
        <f t="shared" si="112"/>
        <v>2448</v>
      </c>
      <c r="H72" s="7">
        <f t="shared" si="113"/>
        <v>2592</v>
      </c>
      <c r="I72" s="16">
        <f t="shared" si="114"/>
        <v>2203.1999999999998</v>
      </c>
      <c r="J72" s="17">
        <f>K72*1.5</f>
        <v>4380</v>
      </c>
      <c r="K72" s="44">
        <f t="shared" si="108"/>
        <v>2920</v>
      </c>
      <c r="L72" s="8">
        <f t="shared" si="115"/>
        <v>2482</v>
      </c>
      <c r="M72" s="7">
        <f t="shared" si="116"/>
        <v>2628</v>
      </c>
      <c r="N72" s="18">
        <f t="shared" si="117"/>
        <v>2233.7999999999997</v>
      </c>
      <c r="O72" s="9">
        <f>P72*1.5</f>
        <v>4560</v>
      </c>
      <c r="P72" s="44">
        <f t="shared" si="109"/>
        <v>3040</v>
      </c>
      <c r="Q72" s="8">
        <f t="shared" si="118"/>
        <v>2584</v>
      </c>
      <c r="R72" s="7">
        <f t="shared" si="119"/>
        <v>2736</v>
      </c>
      <c r="S72" s="16">
        <f t="shared" si="120"/>
        <v>2325.6</v>
      </c>
      <c r="T72" s="17">
        <f>U72*1.5</f>
        <v>4854</v>
      </c>
      <c r="U72" s="43">
        <f t="shared" si="110"/>
        <v>3236</v>
      </c>
      <c r="V72" s="8">
        <f t="shared" si="121"/>
        <v>2750.6</v>
      </c>
      <c r="W72" s="7">
        <f t="shared" si="122"/>
        <v>2912.4</v>
      </c>
      <c r="X72" s="18">
        <f t="shared" si="123"/>
        <v>2475.54</v>
      </c>
      <c r="Y72" s="9">
        <f>Z72*1.5</f>
        <v>4662</v>
      </c>
      <c r="Z72" s="43">
        <f t="shared" si="111"/>
        <v>3108</v>
      </c>
      <c r="AA72" s="8">
        <f t="shared" si="124"/>
        <v>2641.7999999999997</v>
      </c>
      <c r="AB72" s="7">
        <f t="shared" si="125"/>
        <v>2797.2000000000003</v>
      </c>
      <c r="AC72" s="18">
        <f t="shared" si="126"/>
        <v>2377.6200000000003</v>
      </c>
    </row>
    <row r="73" spans="1:29" s="15" customFormat="1" ht="3" customHeight="1" x14ac:dyDescent="0.25">
      <c r="A73" s="48"/>
      <c r="B73" s="23"/>
      <c r="C73" s="52"/>
      <c r="D73" s="41"/>
      <c r="E73" s="56"/>
      <c r="F73" s="31"/>
      <c r="G73" s="45"/>
      <c r="H73" s="67"/>
      <c r="I73" s="68"/>
      <c r="J73" s="69"/>
      <c r="K73" s="70"/>
      <c r="L73" s="45"/>
      <c r="M73" s="67"/>
      <c r="N73" s="47"/>
      <c r="O73" s="56"/>
      <c r="P73" s="70"/>
      <c r="Q73" s="45"/>
      <c r="R73" s="67"/>
      <c r="S73" s="68"/>
      <c r="T73" s="69"/>
      <c r="U73" s="71"/>
      <c r="V73" s="45"/>
      <c r="W73" s="67"/>
      <c r="X73" s="47"/>
      <c r="Y73" s="56"/>
      <c r="Z73" s="71"/>
      <c r="AA73" s="45"/>
      <c r="AB73" s="67"/>
      <c r="AC73" s="47"/>
    </row>
    <row r="74" spans="1:29" s="15" customFormat="1" ht="15.75" x14ac:dyDescent="0.25">
      <c r="A74" s="141" t="s">
        <v>60</v>
      </c>
      <c r="B74" s="11" t="str">
        <f t="shared" ref="B74:D87" si="137">B10</f>
        <v>2К2м1к3</v>
      </c>
      <c r="C74" s="24" t="str">
        <f t="shared" si="137"/>
        <v>2 категория</v>
      </c>
      <c r="D74" s="28" t="str">
        <f t="shared" si="137"/>
        <v>Двухместные 2 категория № 3</v>
      </c>
      <c r="E74" s="9">
        <f>F74*1.5</f>
        <v>2340</v>
      </c>
      <c r="F74" s="36">
        <f t="shared" ref="F74:F87" si="138">F25*0.8</f>
        <v>1560</v>
      </c>
      <c r="G74" s="8">
        <f>F74*0.85</f>
        <v>1326</v>
      </c>
      <c r="H74" s="7">
        <f>F74*0.9</f>
        <v>1404</v>
      </c>
      <c r="I74" s="16">
        <f>H74*0.85</f>
        <v>1193.3999999999999</v>
      </c>
      <c r="J74" s="17">
        <f>K74*1.5</f>
        <v>2400</v>
      </c>
      <c r="K74" s="36">
        <f t="shared" ref="K74:K87" si="139">K25*0.8</f>
        <v>1600</v>
      </c>
      <c r="L74" s="8">
        <f>K74*0.85</f>
        <v>1360</v>
      </c>
      <c r="M74" s="7">
        <f>K74*0.9</f>
        <v>1440</v>
      </c>
      <c r="N74" s="18">
        <f>M74*0.85</f>
        <v>1224</v>
      </c>
      <c r="O74" s="9">
        <f>P74*1.5</f>
        <v>2760</v>
      </c>
      <c r="P74" s="36">
        <f t="shared" ref="P74:P87" si="140">P25*0.8</f>
        <v>1840</v>
      </c>
      <c r="Q74" s="8">
        <f>P74*0.85</f>
        <v>1564</v>
      </c>
      <c r="R74" s="7">
        <f>P74*0.9</f>
        <v>1656</v>
      </c>
      <c r="S74" s="16">
        <f>R74*0.85</f>
        <v>1407.6</v>
      </c>
      <c r="T74" s="17">
        <f>U74*1.5</f>
        <v>2988</v>
      </c>
      <c r="U74" s="36">
        <f t="shared" ref="U74:U87" si="141">U25*0.8</f>
        <v>1992</v>
      </c>
      <c r="V74" s="8">
        <f>U74*0.85</f>
        <v>1693.2</v>
      </c>
      <c r="W74" s="7">
        <f>U74*0.9</f>
        <v>1792.8</v>
      </c>
      <c r="X74" s="18">
        <f>W74*0.85</f>
        <v>1523.8799999999999</v>
      </c>
      <c r="Y74" s="9">
        <f>Z74*1.5</f>
        <v>2610</v>
      </c>
      <c r="Z74" s="36">
        <f t="shared" ref="Z74:Z87" si="142">Z25*0.8</f>
        <v>1740</v>
      </c>
      <c r="AA74" s="8">
        <f>Z74*0.85</f>
        <v>1479</v>
      </c>
      <c r="AB74" s="7">
        <f>Z74*0.9</f>
        <v>1566</v>
      </c>
      <c r="AC74" s="18">
        <f>AB74*0.85</f>
        <v>1331.1</v>
      </c>
    </row>
    <row r="75" spans="1:29" s="15" customFormat="1" ht="15.75" x14ac:dyDescent="0.25">
      <c r="A75" s="141"/>
      <c r="B75" s="11" t="str">
        <f t="shared" si="137"/>
        <v>2к2м1к1</v>
      </c>
      <c r="C75" s="24" t="str">
        <f t="shared" si="137"/>
        <v>2 категория</v>
      </c>
      <c r="D75" s="28" t="str">
        <f t="shared" si="137"/>
        <v>Двухместный 2 категория №1</v>
      </c>
      <c r="E75" s="9">
        <f>F75*1.5</f>
        <v>2460</v>
      </c>
      <c r="F75" s="36">
        <f t="shared" si="138"/>
        <v>1640</v>
      </c>
      <c r="G75" s="8">
        <f t="shared" ref="G75:G92" si="143">F75*0.85</f>
        <v>1394</v>
      </c>
      <c r="H75" s="7">
        <f t="shared" ref="H75:H87" si="144">F75*0.9</f>
        <v>1476</v>
      </c>
      <c r="I75" s="16">
        <f t="shared" ref="I75:I92" si="145">H75*0.85</f>
        <v>1254.5999999999999</v>
      </c>
      <c r="J75" s="17">
        <f>K75*1.5</f>
        <v>2520</v>
      </c>
      <c r="K75" s="36">
        <f t="shared" si="139"/>
        <v>1680</v>
      </c>
      <c r="L75" s="8">
        <f t="shared" ref="L75:L87" si="146">K75*0.85</f>
        <v>1428</v>
      </c>
      <c r="M75" s="7">
        <f t="shared" ref="M75:M87" si="147">K75*0.9</f>
        <v>1512</v>
      </c>
      <c r="N75" s="18">
        <f t="shared" ref="N75:N87" si="148">M75*0.85</f>
        <v>1285.2</v>
      </c>
      <c r="O75" s="9">
        <f>P75*1.5</f>
        <v>2880</v>
      </c>
      <c r="P75" s="36">
        <f t="shared" si="140"/>
        <v>1920</v>
      </c>
      <c r="Q75" s="8">
        <f t="shared" ref="Q75:Q87" si="149">P75*0.85</f>
        <v>1632</v>
      </c>
      <c r="R75" s="7">
        <f t="shared" ref="R75:R87" si="150">P75*0.9</f>
        <v>1728</v>
      </c>
      <c r="S75" s="16">
        <f t="shared" ref="S75:S87" si="151">R75*0.85</f>
        <v>1468.8</v>
      </c>
      <c r="T75" s="17">
        <f>U75*1.5</f>
        <v>3114</v>
      </c>
      <c r="U75" s="36">
        <f t="shared" si="141"/>
        <v>2076</v>
      </c>
      <c r="V75" s="8">
        <f t="shared" ref="V75:V87" si="152">U75*0.85</f>
        <v>1764.6</v>
      </c>
      <c r="W75" s="7">
        <f t="shared" ref="W75:W87" si="153">U75*0.9</f>
        <v>1868.4</v>
      </c>
      <c r="X75" s="18">
        <f t="shared" ref="X75:X87" si="154">W75*0.85</f>
        <v>1588.14</v>
      </c>
      <c r="Y75" s="9">
        <f>Z75*1.5</f>
        <v>2736</v>
      </c>
      <c r="Z75" s="36">
        <f t="shared" si="142"/>
        <v>1824</v>
      </c>
      <c r="AA75" s="8">
        <f t="shared" ref="AA75:AA87" si="155">Z75*0.85</f>
        <v>1550.3999999999999</v>
      </c>
      <c r="AB75" s="7">
        <f t="shared" ref="AB75:AB87" si="156">Z75*0.9</f>
        <v>1641.6000000000001</v>
      </c>
      <c r="AC75" s="18">
        <f t="shared" ref="AC75:AC87" si="157">AB75*0.85</f>
        <v>1395.3600000000001</v>
      </c>
    </row>
    <row r="76" spans="1:29" s="15" customFormat="1" ht="15.75" x14ac:dyDescent="0.25">
      <c r="A76" s="141"/>
      <c r="B76" s="11" t="str">
        <f t="shared" si="137"/>
        <v>2К1м1к3</v>
      </c>
      <c r="C76" s="24" t="str">
        <f t="shared" si="137"/>
        <v>2 категория</v>
      </c>
      <c r="D76" s="28" t="str">
        <f t="shared" si="137"/>
        <v>Одноместный 2 категория №3</v>
      </c>
      <c r="E76" s="9">
        <f>F76</f>
        <v>2080</v>
      </c>
      <c r="F76" s="36">
        <f t="shared" si="138"/>
        <v>2080</v>
      </c>
      <c r="G76" s="8">
        <f t="shared" si="143"/>
        <v>1768</v>
      </c>
      <c r="H76" s="7"/>
      <c r="I76" s="16">
        <v>1591</v>
      </c>
      <c r="J76" s="17">
        <f>K76</f>
        <v>2120</v>
      </c>
      <c r="K76" s="36">
        <f t="shared" si="139"/>
        <v>2120</v>
      </c>
      <c r="L76" s="8">
        <f t="shared" si="146"/>
        <v>1802</v>
      </c>
      <c r="M76" s="7"/>
      <c r="N76" s="18">
        <v>1622</v>
      </c>
      <c r="O76" s="9">
        <f>P76</f>
        <v>2400</v>
      </c>
      <c r="P76" s="36">
        <f t="shared" si="140"/>
        <v>2400</v>
      </c>
      <c r="Q76" s="8">
        <f t="shared" si="149"/>
        <v>2040</v>
      </c>
      <c r="R76" s="7"/>
      <c r="S76" s="16">
        <v>1836</v>
      </c>
      <c r="T76" s="17">
        <f>U76</f>
        <v>2580</v>
      </c>
      <c r="U76" s="36">
        <f t="shared" si="141"/>
        <v>2580</v>
      </c>
      <c r="V76" s="8">
        <f t="shared" si="152"/>
        <v>2193</v>
      </c>
      <c r="W76" s="7"/>
      <c r="X76" s="18">
        <v>1974</v>
      </c>
      <c r="Y76" s="9">
        <f>Z76</f>
        <v>2288</v>
      </c>
      <c r="Z76" s="36">
        <f t="shared" si="142"/>
        <v>2288</v>
      </c>
      <c r="AA76" s="8">
        <f t="shared" si="155"/>
        <v>1944.8</v>
      </c>
      <c r="AB76" s="7"/>
      <c r="AC76" s="18">
        <v>1750</v>
      </c>
    </row>
    <row r="77" spans="1:29" s="15" customFormat="1" ht="15.75" x14ac:dyDescent="0.25">
      <c r="A77" s="141"/>
      <c r="B77" s="11" t="str">
        <f t="shared" si="137"/>
        <v>1К2м1к3</v>
      </c>
      <c r="C77" s="24" t="str">
        <f t="shared" si="137"/>
        <v>1 категория</v>
      </c>
      <c r="D77" s="28" t="str">
        <f t="shared" si="137"/>
        <v>Двухместный 1 категория №3</v>
      </c>
      <c r="E77" s="9">
        <f>F77*1.5</f>
        <v>2760</v>
      </c>
      <c r="F77" s="36">
        <f t="shared" si="138"/>
        <v>1840</v>
      </c>
      <c r="G77" s="8">
        <f t="shared" si="143"/>
        <v>1564</v>
      </c>
      <c r="H77" s="7">
        <f t="shared" si="144"/>
        <v>1656</v>
      </c>
      <c r="I77" s="16">
        <f t="shared" si="145"/>
        <v>1407.6</v>
      </c>
      <c r="J77" s="17">
        <f>K77*1.5</f>
        <v>2820</v>
      </c>
      <c r="K77" s="36">
        <f t="shared" si="139"/>
        <v>1880</v>
      </c>
      <c r="L77" s="8">
        <f t="shared" si="146"/>
        <v>1598</v>
      </c>
      <c r="M77" s="7">
        <f t="shared" si="147"/>
        <v>1692</v>
      </c>
      <c r="N77" s="18">
        <f t="shared" si="148"/>
        <v>1438.2</v>
      </c>
      <c r="O77" s="9">
        <f>P77*1.5</f>
        <v>3180</v>
      </c>
      <c r="P77" s="36">
        <f t="shared" si="140"/>
        <v>2120</v>
      </c>
      <c r="Q77" s="8">
        <f t="shared" si="149"/>
        <v>1802</v>
      </c>
      <c r="R77" s="7">
        <f t="shared" si="150"/>
        <v>1908</v>
      </c>
      <c r="S77" s="16">
        <f t="shared" si="151"/>
        <v>1621.8</v>
      </c>
      <c r="T77" s="17">
        <f>U77*1.5</f>
        <v>3432</v>
      </c>
      <c r="U77" s="36">
        <f t="shared" si="141"/>
        <v>2288</v>
      </c>
      <c r="V77" s="8">
        <f t="shared" si="152"/>
        <v>1944.8</v>
      </c>
      <c r="W77" s="7">
        <f t="shared" si="153"/>
        <v>2059.2000000000003</v>
      </c>
      <c r="X77" s="18">
        <f t="shared" si="154"/>
        <v>1750.3200000000002</v>
      </c>
      <c r="Y77" s="9">
        <f>Z77*1.5</f>
        <v>3054</v>
      </c>
      <c r="Z77" s="36">
        <f t="shared" si="142"/>
        <v>2036</v>
      </c>
      <c r="AA77" s="8">
        <f t="shared" si="155"/>
        <v>1730.6</v>
      </c>
      <c r="AB77" s="7">
        <f t="shared" si="156"/>
        <v>1832.4</v>
      </c>
      <c r="AC77" s="18">
        <f t="shared" si="157"/>
        <v>1557.54</v>
      </c>
    </row>
    <row r="78" spans="1:29" s="15" customFormat="1" ht="15.75" x14ac:dyDescent="0.25">
      <c r="A78" s="141"/>
      <c r="B78" s="11" t="str">
        <f t="shared" si="137"/>
        <v>1К2м1к1</v>
      </c>
      <c r="C78" s="24" t="str">
        <f t="shared" si="137"/>
        <v>1 категория</v>
      </c>
      <c r="D78" s="28" t="str">
        <f t="shared" si="137"/>
        <v>Двухместный 1 категория №1</v>
      </c>
      <c r="E78" s="9">
        <f t="shared" ref="E78:E81" si="158">F78*1.5</f>
        <v>2880</v>
      </c>
      <c r="F78" s="36">
        <f t="shared" si="138"/>
        <v>1920</v>
      </c>
      <c r="G78" s="8">
        <f t="shared" si="143"/>
        <v>1632</v>
      </c>
      <c r="H78" s="7">
        <f t="shared" si="144"/>
        <v>1728</v>
      </c>
      <c r="I78" s="16">
        <f t="shared" si="145"/>
        <v>1468.8</v>
      </c>
      <c r="J78" s="17">
        <f t="shared" ref="J78:J81" si="159">K78*1.5</f>
        <v>2940</v>
      </c>
      <c r="K78" s="36">
        <f t="shared" si="139"/>
        <v>1960</v>
      </c>
      <c r="L78" s="8">
        <f t="shared" si="146"/>
        <v>1666</v>
      </c>
      <c r="M78" s="7">
        <f t="shared" si="147"/>
        <v>1764</v>
      </c>
      <c r="N78" s="18">
        <f t="shared" si="148"/>
        <v>1499.3999999999999</v>
      </c>
      <c r="O78" s="9">
        <f t="shared" ref="O78:O81" si="160">P78*1.5</f>
        <v>3300</v>
      </c>
      <c r="P78" s="36">
        <f t="shared" si="140"/>
        <v>2200</v>
      </c>
      <c r="Q78" s="8">
        <f t="shared" si="149"/>
        <v>1870</v>
      </c>
      <c r="R78" s="7">
        <f t="shared" si="150"/>
        <v>1980</v>
      </c>
      <c r="S78" s="16">
        <f t="shared" si="151"/>
        <v>1683</v>
      </c>
      <c r="T78" s="17">
        <f t="shared" ref="T78:T81" si="161">U78*1.5</f>
        <v>3558</v>
      </c>
      <c r="U78" s="36">
        <f t="shared" si="141"/>
        <v>2372</v>
      </c>
      <c r="V78" s="8">
        <f t="shared" si="152"/>
        <v>2016.2</v>
      </c>
      <c r="W78" s="7">
        <f t="shared" si="153"/>
        <v>2134.8000000000002</v>
      </c>
      <c r="X78" s="18">
        <f t="shared" si="154"/>
        <v>1814.5800000000002</v>
      </c>
      <c r="Y78" s="9">
        <f t="shared" ref="Y78:Y81" si="162">Z78*1.5</f>
        <v>3180</v>
      </c>
      <c r="Z78" s="36">
        <f t="shared" si="142"/>
        <v>2120</v>
      </c>
      <c r="AA78" s="8">
        <f t="shared" si="155"/>
        <v>1802</v>
      </c>
      <c r="AB78" s="7">
        <f t="shared" si="156"/>
        <v>1908</v>
      </c>
      <c r="AC78" s="18">
        <f t="shared" si="157"/>
        <v>1621.8</v>
      </c>
    </row>
    <row r="79" spans="1:29" s="15" customFormat="1" ht="31.5" x14ac:dyDescent="0.25">
      <c r="A79" s="141"/>
      <c r="B79" s="11" t="str">
        <f t="shared" si="137"/>
        <v>1К2м2к1</v>
      </c>
      <c r="C79" s="24" t="str">
        <f t="shared" si="137"/>
        <v>1 категория</v>
      </c>
      <c r="D79" s="28" t="str">
        <f t="shared" si="137"/>
        <v>Двухместные 1 категория №1 (двухкомнатный)</v>
      </c>
      <c r="E79" s="9">
        <f t="shared" si="158"/>
        <v>3000</v>
      </c>
      <c r="F79" s="36">
        <f t="shared" si="138"/>
        <v>2000</v>
      </c>
      <c r="G79" s="8">
        <f t="shared" si="143"/>
        <v>1700</v>
      </c>
      <c r="H79" s="7">
        <f t="shared" si="144"/>
        <v>1800</v>
      </c>
      <c r="I79" s="16">
        <f t="shared" si="145"/>
        <v>1530</v>
      </c>
      <c r="J79" s="17">
        <f t="shared" si="159"/>
        <v>3060</v>
      </c>
      <c r="K79" s="36">
        <f t="shared" si="139"/>
        <v>2040</v>
      </c>
      <c r="L79" s="8">
        <f t="shared" si="146"/>
        <v>1734</v>
      </c>
      <c r="M79" s="7">
        <f t="shared" si="147"/>
        <v>1836</v>
      </c>
      <c r="N79" s="18">
        <f t="shared" si="148"/>
        <v>1560.6</v>
      </c>
      <c r="O79" s="9">
        <f t="shared" si="160"/>
        <v>3360</v>
      </c>
      <c r="P79" s="36">
        <f t="shared" si="140"/>
        <v>2240</v>
      </c>
      <c r="Q79" s="8">
        <f t="shared" si="149"/>
        <v>1904</v>
      </c>
      <c r="R79" s="7">
        <f t="shared" si="150"/>
        <v>2016</v>
      </c>
      <c r="S79" s="16">
        <f t="shared" si="151"/>
        <v>1713.6</v>
      </c>
      <c r="T79" s="17">
        <f t="shared" si="161"/>
        <v>3618</v>
      </c>
      <c r="U79" s="36">
        <f t="shared" si="141"/>
        <v>2412</v>
      </c>
      <c r="V79" s="8">
        <f t="shared" si="152"/>
        <v>2050.1999999999998</v>
      </c>
      <c r="W79" s="7">
        <f t="shared" si="153"/>
        <v>2170.8000000000002</v>
      </c>
      <c r="X79" s="18">
        <f t="shared" si="154"/>
        <v>1845.18</v>
      </c>
      <c r="Y79" s="9">
        <f t="shared" si="162"/>
        <v>3300</v>
      </c>
      <c r="Z79" s="36">
        <f t="shared" si="142"/>
        <v>2200</v>
      </c>
      <c r="AA79" s="8">
        <f t="shared" si="155"/>
        <v>1870</v>
      </c>
      <c r="AB79" s="7">
        <f t="shared" si="156"/>
        <v>1980</v>
      </c>
      <c r="AC79" s="18">
        <f t="shared" si="157"/>
        <v>1683</v>
      </c>
    </row>
    <row r="80" spans="1:29" s="15" customFormat="1" ht="15.75" x14ac:dyDescent="0.25">
      <c r="A80" s="141"/>
      <c r="B80" s="11" t="str">
        <f t="shared" si="137"/>
        <v>1К2м1к2</v>
      </c>
      <c r="C80" s="24" t="str">
        <f t="shared" si="137"/>
        <v>1 категория</v>
      </c>
      <c r="D80" s="28" t="str">
        <f t="shared" si="137"/>
        <v>Двухместные 1 категория №2</v>
      </c>
      <c r="E80" s="9">
        <f t="shared" si="158"/>
        <v>3120</v>
      </c>
      <c r="F80" s="36">
        <f t="shared" si="138"/>
        <v>2080</v>
      </c>
      <c r="G80" s="8">
        <f t="shared" si="143"/>
        <v>1768</v>
      </c>
      <c r="H80" s="7">
        <f t="shared" si="144"/>
        <v>1872</v>
      </c>
      <c r="I80" s="16">
        <f t="shared" si="145"/>
        <v>1591.2</v>
      </c>
      <c r="J80" s="17">
        <f t="shared" si="159"/>
        <v>3180</v>
      </c>
      <c r="K80" s="36">
        <f t="shared" si="139"/>
        <v>2120</v>
      </c>
      <c r="L80" s="8">
        <f t="shared" si="146"/>
        <v>1802</v>
      </c>
      <c r="M80" s="7">
        <f t="shared" si="147"/>
        <v>1908</v>
      </c>
      <c r="N80" s="18">
        <f t="shared" si="148"/>
        <v>1621.8</v>
      </c>
      <c r="O80" s="9">
        <f t="shared" si="160"/>
        <v>3600</v>
      </c>
      <c r="P80" s="36">
        <f t="shared" si="140"/>
        <v>2400</v>
      </c>
      <c r="Q80" s="8">
        <f t="shared" si="149"/>
        <v>2040</v>
      </c>
      <c r="R80" s="7">
        <f t="shared" si="150"/>
        <v>2160</v>
      </c>
      <c r="S80" s="16">
        <f t="shared" si="151"/>
        <v>1836</v>
      </c>
      <c r="T80" s="17">
        <f t="shared" si="161"/>
        <v>3870</v>
      </c>
      <c r="U80" s="36">
        <f t="shared" si="141"/>
        <v>2580</v>
      </c>
      <c r="V80" s="8">
        <f t="shared" si="152"/>
        <v>2193</v>
      </c>
      <c r="W80" s="7">
        <f t="shared" si="153"/>
        <v>2322</v>
      </c>
      <c r="X80" s="18">
        <f t="shared" si="154"/>
        <v>1973.7</v>
      </c>
      <c r="Y80" s="9">
        <f t="shared" si="162"/>
        <v>3432</v>
      </c>
      <c r="Z80" s="36">
        <f t="shared" si="142"/>
        <v>2288</v>
      </c>
      <c r="AA80" s="8">
        <f t="shared" si="155"/>
        <v>1944.8</v>
      </c>
      <c r="AB80" s="7">
        <f t="shared" si="156"/>
        <v>2059.2000000000003</v>
      </c>
      <c r="AC80" s="18">
        <f t="shared" si="157"/>
        <v>1750.3200000000002</v>
      </c>
    </row>
    <row r="81" spans="1:29" s="15" customFormat="1" ht="30.75" customHeight="1" x14ac:dyDescent="0.25">
      <c r="A81" s="141"/>
      <c r="B81" s="11" t="str">
        <f t="shared" si="137"/>
        <v>1К2м2к2</v>
      </c>
      <c r="C81" s="24" t="str">
        <f t="shared" si="137"/>
        <v>1 категория</v>
      </c>
      <c r="D81" s="28" t="str">
        <f t="shared" si="137"/>
        <v>Двухместные 1 категория №2 (двухкомнатный)</v>
      </c>
      <c r="E81" s="9">
        <f t="shared" si="158"/>
        <v>3480</v>
      </c>
      <c r="F81" s="36">
        <f t="shared" si="138"/>
        <v>2320</v>
      </c>
      <c r="G81" s="8">
        <f t="shared" si="143"/>
        <v>1972</v>
      </c>
      <c r="H81" s="7">
        <f t="shared" si="144"/>
        <v>2088</v>
      </c>
      <c r="I81" s="16">
        <f t="shared" si="145"/>
        <v>1774.8</v>
      </c>
      <c r="J81" s="17">
        <f t="shared" si="159"/>
        <v>3540</v>
      </c>
      <c r="K81" s="36">
        <f t="shared" si="139"/>
        <v>2360</v>
      </c>
      <c r="L81" s="8">
        <f t="shared" si="146"/>
        <v>2006</v>
      </c>
      <c r="M81" s="7">
        <f t="shared" si="147"/>
        <v>2124</v>
      </c>
      <c r="N81" s="18">
        <f t="shared" si="148"/>
        <v>1805.3999999999999</v>
      </c>
      <c r="O81" s="9">
        <f t="shared" si="160"/>
        <v>3900</v>
      </c>
      <c r="P81" s="36">
        <f t="shared" si="140"/>
        <v>2600</v>
      </c>
      <c r="Q81" s="8">
        <f t="shared" si="149"/>
        <v>2210</v>
      </c>
      <c r="R81" s="7">
        <f t="shared" si="150"/>
        <v>2340</v>
      </c>
      <c r="S81" s="16">
        <f t="shared" si="151"/>
        <v>1989</v>
      </c>
      <c r="T81" s="17">
        <f t="shared" si="161"/>
        <v>4188</v>
      </c>
      <c r="U81" s="36">
        <f t="shared" si="141"/>
        <v>2792</v>
      </c>
      <c r="V81" s="8">
        <f t="shared" si="152"/>
        <v>2373.1999999999998</v>
      </c>
      <c r="W81" s="7">
        <f t="shared" si="153"/>
        <v>2512.8000000000002</v>
      </c>
      <c r="X81" s="18">
        <f t="shared" si="154"/>
        <v>2135.88</v>
      </c>
      <c r="Y81" s="9">
        <f t="shared" si="162"/>
        <v>3810</v>
      </c>
      <c r="Z81" s="36">
        <f t="shared" si="142"/>
        <v>2540</v>
      </c>
      <c r="AA81" s="8">
        <f t="shared" si="155"/>
        <v>2159</v>
      </c>
      <c r="AB81" s="7">
        <f t="shared" si="156"/>
        <v>2286</v>
      </c>
      <c r="AC81" s="18">
        <f t="shared" si="157"/>
        <v>1943.1</v>
      </c>
    </row>
    <row r="82" spans="1:29" s="15" customFormat="1" ht="15.75" customHeight="1" x14ac:dyDescent="0.25">
      <c r="A82" s="141"/>
      <c r="B82" s="11" t="str">
        <f t="shared" si="137"/>
        <v>1К1м1к3</v>
      </c>
      <c r="C82" s="24" t="str">
        <f t="shared" si="137"/>
        <v>1 категория</v>
      </c>
      <c r="D82" s="28" t="str">
        <f t="shared" si="137"/>
        <v>Одноместные 1 категория №3</v>
      </c>
      <c r="E82" s="9">
        <f>F82</f>
        <v>2160</v>
      </c>
      <c r="F82" s="36">
        <f t="shared" si="138"/>
        <v>2160</v>
      </c>
      <c r="G82" s="8">
        <f t="shared" si="143"/>
        <v>1836</v>
      </c>
      <c r="H82" s="7"/>
      <c r="I82" s="16">
        <v>1652.3999999999999</v>
      </c>
      <c r="J82" s="17">
        <f>K82</f>
        <v>2200</v>
      </c>
      <c r="K82" s="36">
        <f t="shared" si="139"/>
        <v>2200</v>
      </c>
      <c r="L82" s="8">
        <f t="shared" si="146"/>
        <v>1870</v>
      </c>
      <c r="M82" s="7"/>
      <c r="N82" s="18">
        <v>1683</v>
      </c>
      <c r="O82" s="9">
        <f>P82</f>
        <v>2440</v>
      </c>
      <c r="P82" s="36">
        <f t="shared" si="140"/>
        <v>2440</v>
      </c>
      <c r="Q82" s="8">
        <f t="shared" si="149"/>
        <v>2074</v>
      </c>
      <c r="R82" s="7"/>
      <c r="S82" s="16">
        <v>1866.6</v>
      </c>
      <c r="T82" s="17">
        <f>U82</f>
        <v>2624</v>
      </c>
      <c r="U82" s="36">
        <f t="shared" si="141"/>
        <v>2624</v>
      </c>
      <c r="V82" s="8">
        <f t="shared" si="152"/>
        <v>2230.4</v>
      </c>
      <c r="W82" s="7"/>
      <c r="X82" s="18">
        <v>2007.36</v>
      </c>
      <c r="Y82" s="9">
        <f>Z82</f>
        <v>2372</v>
      </c>
      <c r="Z82" s="36">
        <f t="shared" si="142"/>
        <v>2372</v>
      </c>
      <c r="AA82" s="8">
        <f t="shared" si="155"/>
        <v>2016.2</v>
      </c>
      <c r="AB82" s="7"/>
      <c r="AC82" s="18">
        <v>1814.5800000000002</v>
      </c>
    </row>
    <row r="83" spans="1:29" s="15" customFormat="1" ht="36" customHeight="1" x14ac:dyDescent="0.25">
      <c r="A83" s="141"/>
      <c r="B83" s="11" t="str">
        <f t="shared" si="137"/>
        <v>1К1м1к3У</v>
      </c>
      <c r="C83" s="24" t="str">
        <f t="shared" si="137"/>
        <v>1категория</v>
      </c>
      <c r="D83" s="28" t="str">
        <f t="shared" si="137"/>
        <v>Одноместные 1 категория №3 (№104) Улучшенный</v>
      </c>
      <c r="E83" s="9">
        <f t="shared" ref="E83:E86" si="163">F83</f>
        <v>2200</v>
      </c>
      <c r="F83" s="36">
        <f t="shared" si="138"/>
        <v>2200</v>
      </c>
      <c r="G83" s="8">
        <f t="shared" si="143"/>
        <v>1870</v>
      </c>
      <c r="H83" s="7"/>
      <c r="I83" s="16">
        <v>1683</v>
      </c>
      <c r="J83" s="17">
        <f t="shared" ref="J83:J86" si="164">K83</f>
        <v>2240</v>
      </c>
      <c r="K83" s="36">
        <f t="shared" si="139"/>
        <v>2240</v>
      </c>
      <c r="L83" s="8">
        <f t="shared" si="146"/>
        <v>1904</v>
      </c>
      <c r="M83" s="7"/>
      <c r="N83" s="18">
        <v>1713.6</v>
      </c>
      <c r="O83" s="9">
        <f t="shared" ref="O83:O86" si="165">P83</f>
        <v>2520</v>
      </c>
      <c r="P83" s="36">
        <f t="shared" si="140"/>
        <v>2520</v>
      </c>
      <c r="Q83" s="8">
        <f t="shared" si="149"/>
        <v>2142</v>
      </c>
      <c r="R83" s="7"/>
      <c r="S83" s="16">
        <v>1927.8</v>
      </c>
      <c r="T83" s="17">
        <f t="shared" ref="T83:T86" si="166">U83</f>
        <v>2708</v>
      </c>
      <c r="U83" s="36">
        <f t="shared" si="141"/>
        <v>2708</v>
      </c>
      <c r="V83" s="8">
        <f t="shared" si="152"/>
        <v>2301.7999999999997</v>
      </c>
      <c r="W83" s="7"/>
      <c r="X83" s="18">
        <v>2071.6200000000003</v>
      </c>
      <c r="Y83" s="9">
        <f t="shared" ref="Y83:Y86" si="167">Z83</f>
        <v>2412</v>
      </c>
      <c r="Z83" s="36">
        <f t="shared" si="142"/>
        <v>2412</v>
      </c>
      <c r="AA83" s="8">
        <f t="shared" si="155"/>
        <v>2050.1999999999998</v>
      </c>
      <c r="AB83" s="7"/>
      <c r="AC83" s="18">
        <v>1845.18</v>
      </c>
    </row>
    <row r="84" spans="1:29" s="15" customFormat="1" ht="18.75" customHeight="1" x14ac:dyDescent="0.25">
      <c r="A84" s="141"/>
      <c r="B84" s="11" t="str">
        <f t="shared" si="137"/>
        <v>1К1м1к1</v>
      </c>
      <c r="C84" s="24" t="str">
        <f t="shared" si="137"/>
        <v>1 категория</v>
      </c>
      <c r="D84" s="28" t="str">
        <f t="shared" si="137"/>
        <v>Одноместные 1 категория №1</v>
      </c>
      <c r="E84" s="9">
        <f t="shared" si="163"/>
        <v>2160</v>
      </c>
      <c r="F84" s="36">
        <f t="shared" si="138"/>
        <v>2160</v>
      </c>
      <c r="G84" s="8">
        <f t="shared" si="143"/>
        <v>1836</v>
      </c>
      <c r="H84" s="7"/>
      <c r="I84" s="16">
        <v>1652.3999999999999</v>
      </c>
      <c r="J84" s="17">
        <f t="shared" si="164"/>
        <v>2200</v>
      </c>
      <c r="K84" s="36">
        <f t="shared" si="139"/>
        <v>2200</v>
      </c>
      <c r="L84" s="8">
        <f t="shared" si="146"/>
        <v>1870</v>
      </c>
      <c r="M84" s="7"/>
      <c r="N84" s="18">
        <v>1683</v>
      </c>
      <c r="O84" s="9">
        <f t="shared" si="165"/>
        <v>2440</v>
      </c>
      <c r="P84" s="36">
        <f t="shared" si="140"/>
        <v>2440</v>
      </c>
      <c r="Q84" s="8">
        <f t="shared" si="149"/>
        <v>2074</v>
      </c>
      <c r="R84" s="7"/>
      <c r="S84" s="16">
        <v>1866.6</v>
      </c>
      <c r="T84" s="17">
        <f t="shared" si="166"/>
        <v>2624</v>
      </c>
      <c r="U84" s="36">
        <f t="shared" si="141"/>
        <v>2624</v>
      </c>
      <c r="V84" s="8">
        <f t="shared" si="152"/>
        <v>2230.4</v>
      </c>
      <c r="W84" s="7"/>
      <c r="X84" s="18">
        <v>2007.36</v>
      </c>
      <c r="Y84" s="9">
        <f t="shared" si="167"/>
        <v>2372</v>
      </c>
      <c r="Z84" s="36">
        <f t="shared" si="142"/>
        <v>2372</v>
      </c>
      <c r="AA84" s="8">
        <f t="shared" si="155"/>
        <v>2016.2</v>
      </c>
      <c r="AB84" s="7"/>
      <c r="AC84" s="18">
        <v>1814.5800000000002</v>
      </c>
    </row>
    <row r="85" spans="1:29" s="15" customFormat="1" ht="33.75" customHeight="1" x14ac:dyDescent="0.25">
      <c r="A85" s="141"/>
      <c r="B85" s="11" t="str">
        <f t="shared" si="137"/>
        <v>1К1м1к1У</v>
      </c>
      <c r="C85" s="24" t="str">
        <f t="shared" si="137"/>
        <v>1категория</v>
      </c>
      <c r="D85" s="28" t="str">
        <f t="shared" si="137"/>
        <v>Одноместные 1 категория №1 (№204,205,207,221,225,321) Улучшенный</v>
      </c>
      <c r="E85" s="9">
        <f t="shared" si="163"/>
        <v>2200</v>
      </c>
      <c r="F85" s="36">
        <f t="shared" si="138"/>
        <v>2200</v>
      </c>
      <c r="G85" s="8">
        <f t="shared" si="143"/>
        <v>1870</v>
      </c>
      <c r="H85" s="7"/>
      <c r="I85" s="16">
        <v>1683</v>
      </c>
      <c r="J85" s="17">
        <f t="shared" si="164"/>
        <v>2240</v>
      </c>
      <c r="K85" s="36">
        <f t="shared" si="139"/>
        <v>2240</v>
      </c>
      <c r="L85" s="8">
        <f t="shared" si="146"/>
        <v>1904</v>
      </c>
      <c r="M85" s="7"/>
      <c r="N85" s="18">
        <v>1713.6</v>
      </c>
      <c r="O85" s="9">
        <f t="shared" si="165"/>
        <v>2520</v>
      </c>
      <c r="P85" s="36">
        <f t="shared" si="140"/>
        <v>2520</v>
      </c>
      <c r="Q85" s="8">
        <f t="shared" si="149"/>
        <v>2142</v>
      </c>
      <c r="R85" s="7"/>
      <c r="S85" s="16">
        <v>1927.8</v>
      </c>
      <c r="T85" s="17">
        <f t="shared" si="166"/>
        <v>2708</v>
      </c>
      <c r="U85" s="36">
        <f t="shared" si="141"/>
        <v>2708</v>
      </c>
      <c r="V85" s="8">
        <f t="shared" si="152"/>
        <v>2301.7999999999997</v>
      </c>
      <c r="W85" s="7"/>
      <c r="X85" s="18">
        <v>2071.6200000000003</v>
      </c>
      <c r="Y85" s="9">
        <f t="shared" si="167"/>
        <v>2412</v>
      </c>
      <c r="Z85" s="36">
        <f t="shared" si="142"/>
        <v>2412</v>
      </c>
      <c r="AA85" s="8">
        <f t="shared" si="155"/>
        <v>2050.1999999999998</v>
      </c>
      <c r="AB85" s="7"/>
      <c r="AC85" s="18">
        <v>1845.18</v>
      </c>
    </row>
    <row r="86" spans="1:29" s="15" customFormat="1" ht="18" customHeight="1" x14ac:dyDescent="0.25">
      <c r="A86" s="141"/>
      <c r="B86" s="11" t="str">
        <f t="shared" si="137"/>
        <v>1К1м1к2</v>
      </c>
      <c r="C86" s="24" t="str">
        <f t="shared" si="137"/>
        <v>1 категория</v>
      </c>
      <c r="D86" s="28" t="str">
        <f t="shared" si="137"/>
        <v>Одноместный 1 категория №2</v>
      </c>
      <c r="E86" s="9">
        <f t="shared" si="163"/>
        <v>2320</v>
      </c>
      <c r="F86" s="36">
        <f t="shared" si="138"/>
        <v>2320</v>
      </c>
      <c r="G86" s="8">
        <f t="shared" si="143"/>
        <v>1972</v>
      </c>
      <c r="H86" s="7"/>
      <c r="I86" s="16">
        <v>1774.8</v>
      </c>
      <c r="J86" s="17">
        <f t="shared" si="164"/>
        <v>2360</v>
      </c>
      <c r="K86" s="36">
        <f t="shared" si="139"/>
        <v>2360</v>
      </c>
      <c r="L86" s="8">
        <f t="shared" si="146"/>
        <v>2006</v>
      </c>
      <c r="M86" s="7"/>
      <c r="N86" s="18">
        <v>1805.3999999999999</v>
      </c>
      <c r="O86" s="9">
        <f t="shared" si="165"/>
        <v>2560</v>
      </c>
      <c r="P86" s="36">
        <f t="shared" si="140"/>
        <v>2560</v>
      </c>
      <c r="Q86" s="8">
        <f t="shared" si="149"/>
        <v>2176</v>
      </c>
      <c r="R86" s="7"/>
      <c r="S86" s="16">
        <v>1958.3999999999999</v>
      </c>
      <c r="T86" s="17">
        <f t="shared" si="166"/>
        <v>2748</v>
      </c>
      <c r="U86" s="36">
        <f t="shared" si="141"/>
        <v>2748</v>
      </c>
      <c r="V86" s="8">
        <f t="shared" si="152"/>
        <v>2335.7999999999997</v>
      </c>
      <c r="W86" s="7"/>
      <c r="X86" s="18">
        <v>2102.2200000000003</v>
      </c>
      <c r="Y86" s="9">
        <f t="shared" si="167"/>
        <v>2540</v>
      </c>
      <c r="Z86" s="36">
        <f t="shared" si="142"/>
        <v>2540</v>
      </c>
      <c r="AA86" s="8">
        <f t="shared" si="155"/>
        <v>2159</v>
      </c>
      <c r="AB86" s="7"/>
      <c r="AC86" s="18">
        <v>1943.1</v>
      </c>
    </row>
    <row r="87" spans="1:29" s="15" customFormat="1" ht="19.5" customHeight="1" x14ac:dyDescent="0.25">
      <c r="A87" s="141"/>
      <c r="B87" s="11" t="str">
        <f t="shared" si="137"/>
        <v>А2м3к1</v>
      </c>
      <c r="C87" s="24" t="str">
        <f t="shared" si="137"/>
        <v>Апартамент</v>
      </c>
      <c r="D87" s="28" t="str">
        <f t="shared" si="137"/>
        <v>Двухместный Апартамент</v>
      </c>
      <c r="E87" s="9">
        <f>F87*1.5</f>
        <v>3780</v>
      </c>
      <c r="F87" s="36">
        <f t="shared" si="138"/>
        <v>2520</v>
      </c>
      <c r="G87" s="8">
        <f t="shared" si="143"/>
        <v>2142</v>
      </c>
      <c r="H87" s="7">
        <f t="shared" si="144"/>
        <v>2268</v>
      </c>
      <c r="I87" s="16">
        <f t="shared" si="145"/>
        <v>1927.8</v>
      </c>
      <c r="J87" s="17">
        <f>K87*1.5</f>
        <v>3840</v>
      </c>
      <c r="K87" s="36">
        <f t="shared" si="139"/>
        <v>2560</v>
      </c>
      <c r="L87" s="8">
        <f t="shared" si="146"/>
        <v>2176</v>
      </c>
      <c r="M87" s="7">
        <f t="shared" si="147"/>
        <v>2304</v>
      </c>
      <c r="N87" s="18">
        <f t="shared" si="148"/>
        <v>1958.3999999999999</v>
      </c>
      <c r="O87" s="9">
        <f>P87*1.5</f>
        <v>4020</v>
      </c>
      <c r="P87" s="36">
        <f t="shared" si="140"/>
        <v>2680</v>
      </c>
      <c r="Q87" s="8">
        <f t="shared" si="149"/>
        <v>2278</v>
      </c>
      <c r="R87" s="7">
        <f t="shared" si="150"/>
        <v>2412</v>
      </c>
      <c r="S87" s="16">
        <f t="shared" si="151"/>
        <v>2050.1999999999998</v>
      </c>
      <c r="T87" s="17">
        <f>U87*1.5</f>
        <v>4314</v>
      </c>
      <c r="U87" s="36">
        <f t="shared" si="141"/>
        <v>2876</v>
      </c>
      <c r="V87" s="8">
        <f t="shared" si="152"/>
        <v>2444.6</v>
      </c>
      <c r="W87" s="7">
        <f t="shared" si="153"/>
        <v>2588.4</v>
      </c>
      <c r="X87" s="18">
        <f t="shared" si="154"/>
        <v>2200.14</v>
      </c>
      <c r="Y87" s="9">
        <f>Z87*1.5</f>
        <v>4122</v>
      </c>
      <c r="Z87" s="36">
        <f t="shared" si="142"/>
        <v>2748</v>
      </c>
      <c r="AA87" s="8">
        <f t="shared" si="155"/>
        <v>2335.7999999999997</v>
      </c>
      <c r="AB87" s="7">
        <f t="shared" si="156"/>
        <v>2473.2000000000003</v>
      </c>
      <c r="AC87" s="18">
        <f t="shared" si="157"/>
        <v>2102.2200000000003</v>
      </c>
    </row>
    <row r="88" spans="1:29" s="15" customFormat="1" ht="3.75" customHeight="1" x14ac:dyDescent="0.25">
      <c r="A88" s="48"/>
      <c r="B88" s="23"/>
      <c r="C88" s="52"/>
      <c r="D88" s="41"/>
      <c r="E88" s="56"/>
      <c r="F88" s="31"/>
      <c r="G88" s="45"/>
      <c r="H88" s="67"/>
      <c r="I88" s="68"/>
      <c r="J88" s="69"/>
      <c r="K88" s="31"/>
      <c r="L88" s="45"/>
      <c r="M88" s="67"/>
      <c r="N88" s="47"/>
      <c r="O88" s="56"/>
      <c r="P88" s="31"/>
      <c r="Q88" s="45"/>
      <c r="R88" s="67"/>
      <c r="S88" s="68"/>
      <c r="T88" s="69"/>
      <c r="U88" s="31"/>
      <c r="V88" s="45"/>
      <c r="W88" s="67"/>
      <c r="X88" s="47"/>
      <c r="Y88" s="56"/>
      <c r="Z88" s="31"/>
      <c r="AA88" s="45"/>
      <c r="AB88" s="67"/>
      <c r="AC88" s="47"/>
    </row>
    <row r="89" spans="1:29" s="6" customFormat="1" ht="26.25" customHeight="1" x14ac:dyDescent="0.25">
      <c r="A89" s="140" t="s">
        <v>58</v>
      </c>
      <c r="B89" s="5" t="str">
        <f t="shared" ref="B89:D91" si="168">B54</f>
        <v>Л2м1к5-201</v>
      </c>
      <c r="C89" s="37" t="str">
        <f t="shared" si="168"/>
        <v>Люкс</v>
      </c>
      <c r="D89" s="27" t="str">
        <f t="shared" si="168"/>
        <v xml:space="preserve"> "Villa German"Люкс (№201) Корпус №5</v>
      </c>
      <c r="E89" s="39">
        <f t="shared" ref="E89:E92" si="169">F89*1.5</f>
        <v>3960</v>
      </c>
      <c r="F89" s="36">
        <f>F54*0.8</f>
        <v>2640</v>
      </c>
      <c r="G89" s="8">
        <f t="shared" si="143"/>
        <v>2244</v>
      </c>
      <c r="H89" s="7">
        <f t="shared" ref="H89:H92" si="170">F89*0.9</f>
        <v>2376</v>
      </c>
      <c r="I89" s="16">
        <f t="shared" si="145"/>
        <v>2019.6</v>
      </c>
      <c r="J89" s="40">
        <f t="shared" ref="J89:J92" si="171">K89*1.5</f>
        <v>4020</v>
      </c>
      <c r="K89" s="36">
        <f>K54*0.8</f>
        <v>2680</v>
      </c>
      <c r="L89" s="8">
        <f t="shared" ref="L89:L92" si="172">K89*0.85</f>
        <v>2278</v>
      </c>
      <c r="M89" s="7">
        <f t="shared" ref="M89:M92" si="173">K89*0.9</f>
        <v>2412</v>
      </c>
      <c r="N89" s="18">
        <f t="shared" ref="N89:N92" si="174">M89*0.85</f>
        <v>2050.1999999999998</v>
      </c>
      <c r="O89" s="39">
        <f t="shared" ref="O89:O92" si="175">P89*1.5</f>
        <v>4440</v>
      </c>
      <c r="P89" s="36">
        <f>P54*0.8</f>
        <v>2960</v>
      </c>
      <c r="Q89" s="8">
        <f t="shared" ref="Q89:Q92" si="176">P89*0.85</f>
        <v>2516</v>
      </c>
      <c r="R89" s="7">
        <f t="shared" ref="R89:R92" si="177">P89*0.9</f>
        <v>2664</v>
      </c>
      <c r="S89" s="16">
        <f t="shared" ref="S89:S92" si="178">R89*0.85</f>
        <v>2264.4</v>
      </c>
      <c r="T89" s="40">
        <f t="shared" ref="T89:T92" si="179">U89*1.5</f>
        <v>4596</v>
      </c>
      <c r="U89" s="36">
        <f>U54*0.8</f>
        <v>3064</v>
      </c>
      <c r="V89" s="8">
        <f t="shared" ref="V89:V92" si="180">U89*0.85</f>
        <v>2604.4</v>
      </c>
      <c r="W89" s="7">
        <f t="shared" ref="W89:W92" si="181">U89*0.9</f>
        <v>2757.6</v>
      </c>
      <c r="X89" s="18">
        <f t="shared" ref="X89:X92" si="182">W89*0.85</f>
        <v>2343.96</v>
      </c>
      <c r="Y89" s="39">
        <f t="shared" ref="Y89:Y92" si="183">Z89*1.5</f>
        <v>4158</v>
      </c>
      <c r="Z89" s="36">
        <f>Z54*0.8</f>
        <v>2772</v>
      </c>
      <c r="AA89" s="8">
        <f t="shared" ref="AA89:AA92" si="184">Z89*0.85</f>
        <v>2356.1999999999998</v>
      </c>
      <c r="AB89" s="7">
        <f t="shared" ref="AB89:AB92" si="185">Z89*0.9</f>
        <v>2494.8000000000002</v>
      </c>
      <c r="AC89" s="18">
        <f t="shared" ref="AC89:AC92" si="186">AB89*0.85</f>
        <v>2120.58</v>
      </c>
    </row>
    <row r="90" spans="1:29" s="6" customFormat="1" ht="33.75" customHeight="1" x14ac:dyDescent="0.25">
      <c r="A90" s="140"/>
      <c r="B90" s="5" t="str">
        <f t="shared" si="168"/>
        <v>Л2м2к5</v>
      </c>
      <c r="C90" s="37" t="str">
        <f t="shared" si="168"/>
        <v>Люкс</v>
      </c>
      <c r="D90" s="27" t="str">
        <f t="shared" si="168"/>
        <v>"Villa German" ЛЮКС (№102,202,203) Корпус №5</v>
      </c>
      <c r="E90" s="39">
        <f t="shared" si="169"/>
        <v>3480</v>
      </c>
      <c r="F90" s="36">
        <f t="shared" ref="F90:F92" si="187">F55*0.8</f>
        <v>2320</v>
      </c>
      <c r="G90" s="8">
        <f t="shared" si="143"/>
        <v>1972</v>
      </c>
      <c r="H90" s="7">
        <f t="shared" si="170"/>
        <v>2088</v>
      </c>
      <c r="I90" s="16">
        <f t="shared" si="145"/>
        <v>1774.8</v>
      </c>
      <c r="J90" s="40">
        <f t="shared" si="171"/>
        <v>3540</v>
      </c>
      <c r="K90" s="36">
        <f t="shared" ref="K90:K92" si="188">K55*0.8</f>
        <v>2360</v>
      </c>
      <c r="L90" s="8">
        <f t="shared" si="172"/>
        <v>2006</v>
      </c>
      <c r="M90" s="7">
        <f t="shared" si="173"/>
        <v>2124</v>
      </c>
      <c r="N90" s="18">
        <f t="shared" si="174"/>
        <v>1805.3999999999999</v>
      </c>
      <c r="O90" s="39">
        <f t="shared" si="175"/>
        <v>3900</v>
      </c>
      <c r="P90" s="36">
        <f t="shared" ref="P90:P92" si="189">P55*0.8</f>
        <v>2600</v>
      </c>
      <c r="Q90" s="8">
        <f t="shared" si="176"/>
        <v>2210</v>
      </c>
      <c r="R90" s="7">
        <f t="shared" si="177"/>
        <v>2340</v>
      </c>
      <c r="S90" s="16">
        <f t="shared" si="178"/>
        <v>1989</v>
      </c>
      <c r="T90" s="40">
        <f t="shared" si="179"/>
        <v>4032</v>
      </c>
      <c r="U90" s="36">
        <f t="shared" ref="U90:U92" si="190">U55*0.8</f>
        <v>2688</v>
      </c>
      <c r="V90" s="8">
        <f t="shared" si="180"/>
        <v>2284.7999999999997</v>
      </c>
      <c r="W90" s="7">
        <f t="shared" si="181"/>
        <v>2419.2000000000003</v>
      </c>
      <c r="X90" s="18">
        <f t="shared" si="182"/>
        <v>2056.3200000000002</v>
      </c>
      <c r="Y90" s="39">
        <f t="shared" si="183"/>
        <v>3654</v>
      </c>
      <c r="Z90" s="36">
        <f t="shared" ref="Z90:Z92" si="191">Z55*0.8</f>
        <v>2436</v>
      </c>
      <c r="AA90" s="8">
        <f t="shared" si="184"/>
        <v>2070.6</v>
      </c>
      <c r="AB90" s="7">
        <f t="shared" si="185"/>
        <v>2192.4</v>
      </c>
      <c r="AC90" s="18">
        <f t="shared" si="186"/>
        <v>1863.54</v>
      </c>
    </row>
    <row r="91" spans="1:29" s="6" customFormat="1" ht="32.25" customHeight="1" x14ac:dyDescent="0.25">
      <c r="A91" s="140"/>
      <c r="B91" s="5" t="str">
        <f t="shared" si="168"/>
        <v>С2м2к5-101</v>
      </c>
      <c r="C91" s="37" t="str">
        <f t="shared" si="168"/>
        <v>Джуниор сьют</v>
      </c>
      <c r="D91" s="27" t="str">
        <f t="shared" si="168"/>
        <v>"Villa German" Джуниор сьют (№101) Корпус №5</v>
      </c>
      <c r="E91" s="39">
        <f t="shared" si="169"/>
        <v>3480</v>
      </c>
      <c r="F91" s="36">
        <f t="shared" si="187"/>
        <v>2320</v>
      </c>
      <c r="G91" s="8">
        <f t="shared" si="143"/>
        <v>1972</v>
      </c>
      <c r="H91" s="7">
        <f t="shared" si="170"/>
        <v>2088</v>
      </c>
      <c r="I91" s="16">
        <f t="shared" si="145"/>
        <v>1774.8</v>
      </c>
      <c r="J91" s="40">
        <f t="shared" si="171"/>
        <v>3540</v>
      </c>
      <c r="K91" s="36">
        <f t="shared" si="188"/>
        <v>2360</v>
      </c>
      <c r="L91" s="8">
        <f t="shared" si="172"/>
        <v>2006</v>
      </c>
      <c r="M91" s="7">
        <f t="shared" si="173"/>
        <v>2124</v>
      </c>
      <c r="N91" s="18">
        <f t="shared" si="174"/>
        <v>1805.3999999999999</v>
      </c>
      <c r="O91" s="39">
        <f t="shared" si="175"/>
        <v>3900</v>
      </c>
      <c r="P91" s="36">
        <f t="shared" si="189"/>
        <v>2600</v>
      </c>
      <c r="Q91" s="8">
        <f t="shared" si="176"/>
        <v>2210</v>
      </c>
      <c r="R91" s="7">
        <f t="shared" si="177"/>
        <v>2340</v>
      </c>
      <c r="S91" s="16">
        <f t="shared" si="178"/>
        <v>1989</v>
      </c>
      <c r="T91" s="40">
        <f t="shared" si="179"/>
        <v>4032</v>
      </c>
      <c r="U91" s="36">
        <f t="shared" si="190"/>
        <v>2688</v>
      </c>
      <c r="V91" s="8">
        <f t="shared" si="180"/>
        <v>2284.7999999999997</v>
      </c>
      <c r="W91" s="7">
        <f t="shared" si="181"/>
        <v>2419.2000000000003</v>
      </c>
      <c r="X91" s="18">
        <f t="shared" si="182"/>
        <v>2056.3200000000002</v>
      </c>
      <c r="Y91" s="39">
        <f t="shared" si="183"/>
        <v>3654</v>
      </c>
      <c r="Z91" s="36">
        <f t="shared" si="191"/>
        <v>2436</v>
      </c>
      <c r="AA91" s="8">
        <f t="shared" si="184"/>
        <v>2070.6</v>
      </c>
      <c r="AB91" s="7">
        <f t="shared" si="185"/>
        <v>2192.4</v>
      </c>
      <c r="AC91" s="18">
        <f t="shared" si="186"/>
        <v>1863.54</v>
      </c>
    </row>
    <row r="92" spans="1:29" s="6" customFormat="1" ht="44.25" customHeight="1" thickBot="1" x14ac:dyDescent="0.3">
      <c r="A92" s="143"/>
      <c r="B92" s="25" t="str">
        <f t="shared" ref="B92:D92" si="192">B57</f>
        <v>С2м1к5-204</v>
      </c>
      <c r="C92" s="38" t="str">
        <f t="shared" si="192"/>
        <v>Джуниор сьют</v>
      </c>
      <c r="D92" s="53" t="str">
        <f t="shared" si="192"/>
        <v>"Villa German" Джуниор сьют (№204) Корпус №5</v>
      </c>
      <c r="E92" s="51">
        <f t="shared" si="169"/>
        <v>3240</v>
      </c>
      <c r="F92" s="49">
        <f t="shared" si="187"/>
        <v>2160</v>
      </c>
      <c r="G92" s="29">
        <f t="shared" si="143"/>
        <v>1836</v>
      </c>
      <c r="H92" s="19">
        <f t="shared" si="170"/>
        <v>1944</v>
      </c>
      <c r="I92" s="50">
        <f t="shared" si="145"/>
        <v>1652.3999999999999</v>
      </c>
      <c r="J92" s="42">
        <f t="shared" si="171"/>
        <v>3300</v>
      </c>
      <c r="K92" s="49">
        <f t="shared" si="188"/>
        <v>2200</v>
      </c>
      <c r="L92" s="29">
        <f t="shared" si="172"/>
        <v>1870</v>
      </c>
      <c r="M92" s="19">
        <f t="shared" si="173"/>
        <v>1980</v>
      </c>
      <c r="N92" s="20">
        <f t="shared" si="174"/>
        <v>1683</v>
      </c>
      <c r="O92" s="51">
        <f t="shared" si="175"/>
        <v>3660</v>
      </c>
      <c r="P92" s="49">
        <f t="shared" si="189"/>
        <v>2440</v>
      </c>
      <c r="Q92" s="29">
        <f t="shared" si="176"/>
        <v>2074</v>
      </c>
      <c r="R92" s="19">
        <f t="shared" si="177"/>
        <v>2196</v>
      </c>
      <c r="S92" s="50">
        <f t="shared" si="178"/>
        <v>1866.6</v>
      </c>
      <c r="T92" s="42">
        <f t="shared" si="179"/>
        <v>3780</v>
      </c>
      <c r="U92" s="49">
        <f t="shared" si="190"/>
        <v>2520</v>
      </c>
      <c r="V92" s="29">
        <f t="shared" si="180"/>
        <v>2142</v>
      </c>
      <c r="W92" s="19">
        <f t="shared" si="181"/>
        <v>2268</v>
      </c>
      <c r="X92" s="20">
        <f t="shared" si="182"/>
        <v>1927.8</v>
      </c>
      <c r="Y92" s="51">
        <f t="shared" si="183"/>
        <v>3402</v>
      </c>
      <c r="Z92" s="49">
        <f t="shared" si="191"/>
        <v>2268</v>
      </c>
      <c r="AA92" s="29">
        <f t="shared" si="184"/>
        <v>1927.8</v>
      </c>
      <c r="AB92" s="19">
        <f t="shared" si="185"/>
        <v>2041.2</v>
      </c>
      <c r="AC92" s="20">
        <f t="shared" si="186"/>
        <v>1735.02</v>
      </c>
    </row>
    <row r="93" spans="1:29" s="6" customFormat="1" ht="4.5" customHeight="1" x14ac:dyDescent="0.25">
      <c r="A93" s="58"/>
      <c r="B93" s="59"/>
      <c r="C93" s="60"/>
      <c r="D93" s="61"/>
      <c r="E93" s="62"/>
      <c r="F93" s="63"/>
      <c r="G93" s="64"/>
      <c r="H93" s="65"/>
      <c r="I93" s="66"/>
      <c r="J93" s="101"/>
      <c r="K93" s="63"/>
      <c r="L93" s="64"/>
      <c r="M93" s="65"/>
      <c r="N93" s="89"/>
      <c r="O93" s="62"/>
      <c r="P93" s="63"/>
      <c r="Q93" s="64"/>
      <c r="R93" s="65"/>
      <c r="S93" s="66"/>
      <c r="T93" s="101"/>
      <c r="U93" s="63"/>
      <c r="V93" s="64"/>
      <c r="W93" s="65"/>
      <c r="X93" s="89"/>
      <c r="Y93" s="62"/>
      <c r="Z93" s="63"/>
      <c r="AA93" s="64"/>
      <c r="AB93" s="65"/>
      <c r="AC93" s="89"/>
    </row>
    <row r="94" spans="1:29" ht="21" customHeight="1" x14ac:dyDescent="0.2">
      <c r="A94" s="140" t="s">
        <v>62</v>
      </c>
      <c r="B94" s="5" t="s">
        <v>27</v>
      </c>
      <c r="C94" s="37" t="s">
        <v>11</v>
      </c>
      <c r="D94" s="27" t="s">
        <v>17</v>
      </c>
      <c r="E94" s="9">
        <f t="shared" ref="E94:AC94" si="193">E10*0.9</f>
        <v>3240</v>
      </c>
      <c r="F94" s="55">
        <f t="shared" si="193"/>
        <v>2160</v>
      </c>
      <c r="G94" s="9">
        <f t="shared" si="193"/>
        <v>1836</v>
      </c>
      <c r="H94" s="9">
        <f t="shared" si="193"/>
        <v>1944</v>
      </c>
      <c r="I94" s="98">
        <f t="shared" si="193"/>
        <v>1652.4</v>
      </c>
      <c r="J94" s="17">
        <f t="shared" si="193"/>
        <v>3307.5</v>
      </c>
      <c r="K94" s="55">
        <f t="shared" si="193"/>
        <v>2205</v>
      </c>
      <c r="L94" s="9">
        <f t="shared" si="193"/>
        <v>1874.25</v>
      </c>
      <c r="M94" s="9">
        <f t="shared" si="193"/>
        <v>1984.5</v>
      </c>
      <c r="N94" s="90">
        <f t="shared" si="193"/>
        <v>1686.825</v>
      </c>
      <c r="O94" s="9">
        <f t="shared" si="193"/>
        <v>3712.5</v>
      </c>
      <c r="P94" s="55">
        <f t="shared" si="193"/>
        <v>2475</v>
      </c>
      <c r="Q94" s="9">
        <f t="shared" si="193"/>
        <v>2103.75</v>
      </c>
      <c r="R94" s="9">
        <f t="shared" si="193"/>
        <v>2227.5</v>
      </c>
      <c r="S94" s="98">
        <f t="shared" si="193"/>
        <v>1893.375</v>
      </c>
      <c r="T94" s="17">
        <f t="shared" si="193"/>
        <v>3969</v>
      </c>
      <c r="U94" s="55">
        <f t="shared" si="193"/>
        <v>2646</v>
      </c>
      <c r="V94" s="9">
        <f t="shared" si="193"/>
        <v>2249.1</v>
      </c>
      <c r="W94" s="9">
        <f t="shared" si="193"/>
        <v>2381.4</v>
      </c>
      <c r="X94" s="90">
        <f t="shared" si="193"/>
        <v>2024.19</v>
      </c>
      <c r="Y94" s="9">
        <f t="shared" si="193"/>
        <v>3543.75</v>
      </c>
      <c r="Z94" s="55">
        <f t="shared" si="193"/>
        <v>2362.5</v>
      </c>
      <c r="AA94" s="9">
        <f t="shared" si="193"/>
        <v>2008.125</v>
      </c>
      <c r="AB94" s="9">
        <f t="shared" si="193"/>
        <v>2126.25</v>
      </c>
      <c r="AC94" s="90">
        <f t="shared" si="193"/>
        <v>1807.3125</v>
      </c>
    </row>
    <row r="95" spans="1:29" ht="21" customHeight="1" x14ac:dyDescent="0.2">
      <c r="A95" s="140"/>
      <c r="B95" s="5" t="s">
        <v>35</v>
      </c>
      <c r="C95" s="37" t="s">
        <v>11</v>
      </c>
      <c r="D95" s="27" t="s">
        <v>18</v>
      </c>
      <c r="E95" s="9">
        <f t="shared" ref="E95:AC95" si="194">E11*0.9</f>
        <v>3375</v>
      </c>
      <c r="F95" s="55">
        <f t="shared" si="194"/>
        <v>2250</v>
      </c>
      <c r="G95" s="9">
        <f t="shared" si="194"/>
        <v>1912.5</v>
      </c>
      <c r="H95" s="9">
        <f t="shared" si="194"/>
        <v>2025</v>
      </c>
      <c r="I95" s="98">
        <f t="shared" si="194"/>
        <v>1721.25</v>
      </c>
      <c r="J95" s="17">
        <f t="shared" si="194"/>
        <v>3442.5</v>
      </c>
      <c r="K95" s="55">
        <f t="shared" si="194"/>
        <v>2295</v>
      </c>
      <c r="L95" s="9">
        <f t="shared" si="194"/>
        <v>1950.75</v>
      </c>
      <c r="M95" s="9">
        <f t="shared" si="194"/>
        <v>2065.5</v>
      </c>
      <c r="N95" s="90">
        <f t="shared" si="194"/>
        <v>1755.675</v>
      </c>
      <c r="O95" s="9">
        <f t="shared" si="194"/>
        <v>3847.5</v>
      </c>
      <c r="P95" s="55">
        <f t="shared" si="194"/>
        <v>2565</v>
      </c>
      <c r="Q95" s="9">
        <f t="shared" si="194"/>
        <v>2180.25</v>
      </c>
      <c r="R95" s="9">
        <f t="shared" si="194"/>
        <v>2308.5</v>
      </c>
      <c r="S95" s="98">
        <f t="shared" si="194"/>
        <v>1962.2250000000001</v>
      </c>
      <c r="T95" s="17">
        <f t="shared" si="194"/>
        <v>4110.75</v>
      </c>
      <c r="U95" s="55">
        <f t="shared" si="194"/>
        <v>2740.5</v>
      </c>
      <c r="V95" s="9">
        <f t="shared" si="194"/>
        <v>2329.4250000000002</v>
      </c>
      <c r="W95" s="9">
        <f t="shared" si="194"/>
        <v>2466.4500000000003</v>
      </c>
      <c r="X95" s="90">
        <f t="shared" si="194"/>
        <v>2096.4824999999996</v>
      </c>
      <c r="Y95" s="9">
        <f t="shared" si="194"/>
        <v>3685.5</v>
      </c>
      <c r="Z95" s="55">
        <f t="shared" si="194"/>
        <v>2457</v>
      </c>
      <c r="AA95" s="9">
        <f t="shared" si="194"/>
        <v>2088.4500000000003</v>
      </c>
      <c r="AB95" s="9">
        <f t="shared" si="194"/>
        <v>2211.3000000000002</v>
      </c>
      <c r="AC95" s="90">
        <f t="shared" si="194"/>
        <v>1879.6049999999998</v>
      </c>
    </row>
    <row r="96" spans="1:29" ht="21" customHeight="1" x14ac:dyDescent="0.2">
      <c r="A96" s="140"/>
      <c r="B96" s="5" t="s">
        <v>28</v>
      </c>
      <c r="C96" s="37" t="s">
        <v>11</v>
      </c>
      <c r="D96" s="27" t="s">
        <v>19</v>
      </c>
      <c r="E96" s="9">
        <f t="shared" ref="E96:AC96" si="195">E12*0.9</f>
        <v>2745</v>
      </c>
      <c r="F96" s="55">
        <f t="shared" si="195"/>
        <v>2745</v>
      </c>
      <c r="G96" s="9">
        <f t="shared" si="195"/>
        <v>2333.25</v>
      </c>
      <c r="H96" s="9">
        <f t="shared" si="195"/>
        <v>0</v>
      </c>
      <c r="I96" s="98">
        <f t="shared" si="195"/>
        <v>2099.7000000000003</v>
      </c>
      <c r="J96" s="17">
        <f t="shared" si="195"/>
        <v>2790</v>
      </c>
      <c r="K96" s="55">
        <f t="shared" si="195"/>
        <v>2790</v>
      </c>
      <c r="L96" s="9">
        <f t="shared" si="195"/>
        <v>2371.5</v>
      </c>
      <c r="M96" s="9">
        <f t="shared" si="195"/>
        <v>0</v>
      </c>
      <c r="N96" s="90">
        <f t="shared" si="195"/>
        <v>2134.8000000000002</v>
      </c>
      <c r="O96" s="9">
        <f t="shared" si="195"/>
        <v>3105</v>
      </c>
      <c r="P96" s="55">
        <f t="shared" si="195"/>
        <v>3105</v>
      </c>
      <c r="Q96" s="9">
        <f t="shared" si="195"/>
        <v>2639.25</v>
      </c>
      <c r="R96" s="9">
        <f t="shared" si="195"/>
        <v>0</v>
      </c>
      <c r="S96" s="98">
        <f t="shared" si="195"/>
        <v>2375.1</v>
      </c>
      <c r="T96" s="17">
        <f t="shared" si="195"/>
        <v>3307.5</v>
      </c>
      <c r="U96" s="55">
        <f t="shared" si="195"/>
        <v>3307.5</v>
      </c>
      <c r="V96" s="9">
        <f t="shared" si="195"/>
        <v>2811.375</v>
      </c>
      <c r="W96" s="9">
        <f t="shared" si="195"/>
        <v>0</v>
      </c>
      <c r="X96" s="90">
        <f t="shared" si="195"/>
        <v>2529.9</v>
      </c>
      <c r="Y96" s="9">
        <f t="shared" si="195"/>
        <v>2979</v>
      </c>
      <c r="Z96" s="55">
        <f t="shared" si="195"/>
        <v>2979</v>
      </c>
      <c r="AA96" s="9">
        <f t="shared" si="195"/>
        <v>2532.15</v>
      </c>
      <c r="AB96" s="9">
        <f t="shared" si="195"/>
        <v>0</v>
      </c>
      <c r="AC96" s="90">
        <f t="shared" si="195"/>
        <v>2278.8000000000002</v>
      </c>
    </row>
    <row r="97" spans="1:29" ht="21" customHeight="1" x14ac:dyDescent="0.2">
      <c r="A97" s="140"/>
      <c r="B97" s="5" t="s">
        <v>29</v>
      </c>
      <c r="C97" s="37" t="s">
        <v>12</v>
      </c>
      <c r="D97" s="27" t="s">
        <v>20</v>
      </c>
      <c r="E97" s="9">
        <f t="shared" ref="E97:AC97" si="196">E13*0.9</f>
        <v>3712.5</v>
      </c>
      <c r="F97" s="55">
        <f t="shared" si="196"/>
        <v>2475</v>
      </c>
      <c r="G97" s="9">
        <f t="shared" si="196"/>
        <v>2103.75</v>
      </c>
      <c r="H97" s="9">
        <f t="shared" si="196"/>
        <v>2227.5</v>
      </c>
      <c r="I97" s="98">
        <f t="shared" si="196"/>
        <v>1893.375</v>
      </c>
      <c r="J97" s="17">
        <f t="shared" si="196"/>
        <v>3780</v>
      </c>
      <c r="K97" s="55">
        <f t="shared" si="196"/>
        <v>2520</v>
      </c>
      <c r="L97" s="9">
        <f t="shared" si="196"/>
        <v>2142</v>
      </c>
      <c r="M97" s="9">
        <f t="shared" si="196"/>
        <v>2268</v>
      </c>
      <c r="N97" s="90">
        <f t="shared" si="196"/>
        <v>1927.8</v>
      </c>
      <c r="O97" s="9">
        <f t="shared" si="196"/>
        <v>4185</v>
      </c>
      <c r="P97" s="55">
        <f t="shared" si="196"/>
        <v>2790</v>
      </c>
      <c r="Q97" s="9">
        <f t="shared" si="196"/>
        <v>2371.5</v>
      </c>
      <c r="R97" s="9">
        <f t="shared" si="196"/>
        <v>2511</v>
      </c>
      <c r="S97" s="98">
        <f t="shared" si="196"/>
        <v>2134.35</v>
      </c>
      <c r="T97" s="17">
        <f t="shared" si="196"/>
        <v>4468.5</v>
      </c>
      <c r="U97" s="55">
        <f t="shared" si="196"/>
        <v>2979</v>
      </c>
      <c r="V97" s="9">
        <f t="shared" si="196"/>
        <v>2532.15</v>
      </c>
      <c r="W97" s="9">
        <f t="shared" si="196"/>
        <v>2681.1</v>
      </c>
      <c r="X97" s="90">
        <f t="shared" si="196"/>
        <v>2278.9349999999999</v>
      </c>
      <c r="Y97" s="9">
        <f t="shared" si="196"/>
        <v>4043.25</v>
      </c>
      <c r="Z97" s="55">
        <f t="shared" si="196"/>
        <v>2695.5</v>
      </c>
      <c r="AA97" s="9">
        <f t="shared" si="196"/>
        <v>2291.1750000000002</v>
      </c>
      <c r="AB97" s="9">
        <f t="shared" si="196"/>
        <v>2425.9500000000003</v>
      </c>
      <c r="AC97" s="90">
        <f t="shared" si="196"/>
        <v>2062.0574999999999</v>
      </c>
    </row>
    <row r="98" spans="1:29" ht="21" customHeight="1" x14ac:dyDescent="0.2">
      <c r="A98" s="140"/>
      <c r="B98" s="5" t="s">
        <v>36</v>
      </c>
      <c r="C98" s="37" t="s">
        <v>12</v>
      </c>
      <c r="D98" s="27" t="s">
        <v>21</v>
      </c>
      <c r="E98" s="9">
        <f t="shared" ref="E98:AC98" si="197">E14*0.9</f>
        <v>3847.5</v>
      </c>
      <c r="F98" s="55">
        <f t="shared" si="197"/>
        <v>2565</v>
      </c>
      <c r="G98" s="9">
        <f t="shared" si="197"/>
        <v>2180.25</v>
      </c>
      <c r="H98" s="9">
        <f t="shared" si="197"/>
        <v>2308.5</v>
      </c>
      <c r="I98" s="98">
        <f t="shared" si="197"/>
        <v>1962.2250000000001</v>
      </c>
      <c r="J98" s="17">
        <f t="shared" si="197"/>
        <v>3915</v>
      </c>
      <c r="K98" s="55">
        <f t="shared" si="197"/>
        <v>2610</v>
      </c>
      <c r="L98" s="9">
        <f t="shared" si="197"/>
        <v>2218.5</v>
      </c>
      <c r="M98" s="9">
        <f t="shared" si="197"/>
        <v>2349</v>
      </c>
      <c r="N98" s="90">
        <f t="shared" si="197"/>
        <v>1996.65</v>
      </c>
      <c r="O98" s="9">
        <f t="shared" si="197"/>
        <v>4320</v>
      </c>
      <c r="P98" s="55">
        <f t="shared" si="197"/>
        <v>2880</v>
      </c>
      <c r="Q98" s="9">
        <f t="shared" si="197"/>
        <v>2448</v>
      </c>
      <c r="R98" s="9">
        <f t="shared" si="197"/>
        <v>2592</v>
      </c>
      <c r="S98" s="98">
        <f t="shared" si="197"/>
        <v>2203.2000000000003</v>
      </c>
      <c r="T98" s="17">
        <f t="shared" si="197"/>
        <v>4610.25</v>
      </c>
      <c r="U98" s="55">
        <f t="shared" si="197"/>
        <v>3073.5</v>
      </c>
      <c r="V98" s="9">
        <f t="shared" si="197"/>
        <v>2612.4749999999999</v>
      </c>
      <c r="W98" s="9">
        <f t="shared" si="197"/>
        <v>2766.15</v>
      </c>
      <c r="X98" s="90">
        <f t="shared" si="197"/>
        <v>2351.2275</v>
      </c>
      <c r="Y98" s="9">
        <f t="shared" si="197"/>
        <v>4185</v>
      </c>
      <c r="Z98" s="55">
        <f t="shared" si="197"/>
        <v>2790</v>
      </c>
      <c r="AA98" s="9">
        <f t="shared" si="197"/>
        <v>2371.5</v>
      </c>
      <c r="AB98" s="9">
        <f t="shared" si="197"/>
        <v>2511</v>
      </c>
      <c r="AC98" s="90">
        <f t="shared" si="197"/>
        <v>2134.35</v>
      </c>
    </row>
    <row r="99" spans="1:29" ht="31.5" x14ac:dyDescent="0.2">
      <c r="A99" s="140"/>
      <c r="B99" s="5" t="s">
        <v>46</v>
      </c>
      <c r="C99" s="37" t="s">
        <v>12</v>
      </c>
      <c r="D99" s="27" t="s">
        <v>45</v>
      </c>
      <c r="E99" s="9">
        <f t="shared" ref="E99:AC99" si="198">E15*0.9</f>
        <v>3982.5</v>
      </c>
      <c r="F99" s="55">
        <f t="shared" si="198"/>
        <v>2655</v>
      </c>
      <c r="G99" s="9">
        <f t="shared" si="198"/>
        <v>2256.75</v>
      </c>
      <c r="H99" s="9">
        <f t="shared" si="198"/>
        <v>2389.5</v>
      </c>
      <c r="I99" s="98">
        <f t="shared" si="198"/>
        <v>2031.075</v>
      </c>
      <c r="J99" s="17">
        <f t="shared" si="198"/>
        <v>4050</v>
      </c>
      <c r="K99" s="55">
        <f t="shared" si="198"/>
        <v>2700</v>
      </c>
      <c r="L99" s="9">
        <f t="shared" si="198"/>
        <v>2295</v>
      </c>
      <c r="M99" s="9">
        <f t="shared" si="198"/>
        <v>2430</v>
      </c>
      <c r="N99" s="90">
        <f t="shared" si="198"/>
        <v>2065.5</v>
      </c>
      <c r="O99" s="9">
        <f t="shared" si="198"/>
        <v>4387.5</v>
      </c>
      <c r="P99" s="55">
        <f t="shared" si="198"/>
        <v>2925</v>
      </c>
      <c r="Q99" s="9">
        <f t="shared" si="198"/>
        <v>2486.25</v>
      </c>
      <c r="R99" s="9">
        <f t="shared" si="198"/>
        <v>2632.5</v>
      </c>
      <c r="S99" s="98">
        <f t="shared" si="198"/>
        <v>2237.625</v>
      </c>
      <c r="T99" s="17">
        <f t="shared" si="198"/>
        <v>4677.75</v>
      </c>
      <c r="U99" s="55">
        <f t="shared" si="198"/>
        <v>3118.5</v>
      </c>
      <c r="V99" s="9">
        <f t="shared" si="198"/>
        <v>2650.7249999999999</v>
      </c>
      <c r="W99" s="9">
        <f t="shared" si="198"/>
        <v>2806.65</v>
      </c>
      <c r="X99" s="90">
        <f t="shared" si="198"/>
        <v>2385.6525000000001</v>
      </c>
      <c r="Y99" s="9">
        <f t="shared" si="198"/>
        <v>4320</v>
      </c>
      <c r="Z99" s="55">
        <f t="shared" si="198"/>
        <v>2880</v>
      </c>
      <c r="AA99" s="9">
        <f t="shared" si="198"/>
        <v>2448</v>
      </c>
      <c r="AB99" s="9">
        <f t="shared" si="198"/>
        <v>2592</v>
      </c>
      <c r="AC99" s="90">
        <f t="shared" si="198"/>
        <v>2203.2000000000003</v>
      </c>
    </row>
    <row r="100" spans="1:29" ht="15.75" x14ac:dyDescent="0.2">
      <c r="A100" s="140"/>
      <c r="B100" s="11" t="s">
        <v>30</v>
      </c>
      <c r="C100" s="24" t="s">
        <v>12</v>
      </c>
      <c r="D100" s="28" t="s">
        <v>22</v>
      </c>
      <c r="E100" s="9">
        <f t="shared" ref="E100:AC100" si="199">E16*0.9</f>
        <v>4117.5</v>
      </c>
      <c r="F100" s="55">
        <f t="shared" si="199"/>
        <v>2745</v>
      </c>
      <c r="G100" s="9">
        <f t="shared" si="199"/>
        <v>2333.25</v>
      </c>
      <c r="H100" s="9">
        <f t="shared" si="199"/>
        <v>2470.5</v>
      </c>
      <c r="I100" s="98">
        <f t="shared" si="199"/>
        <v>2099.9250000000002</v>
      </c>
      <c r="J100" s="17">
        <f t="shared" si="199"/>
        <v>4185</v>
      </c>
      <c r="K100" s="55">
        <f t="shared" si="199"/>
        <v>2790</v>
      </c>
      <c r="L100" s="9">
        <f t="shared" si="199"/>
        <v>2371.5</v>
      </c>
      <c r="M100" s="9">
        <f t="shared" si="199"/>
        <v>2511</v>
      </c>
      <c r="N100" s="90">
        <f t="shared" si="199"/>
        <v>2134.35</v>
      </c>
      <c r="O100" s="9">
        <f t="shared" si="199"/>
        <v>4657.5</v>
      </c>
      <c r="P100" s="55">
        <f t="shared" si="199"/>
        <v>3105</v>
      </c>
      <c r="Q100" s="9">
        <f t="shared" si="199"/>
        <v>2639.25</v>
      </c>
      <c r="R100" s="9">
        <f t="shared" si="199"/>
        <v>2794.5</v>
      </c>
      <c r="S100" s="98">
        <f t="shared" si="199"/>
        <v>2375.3250000000003</v>
      </c>
      <c r="T100" s="17">
        <f t="shared" si="199"/>
        <v>4961.25</v>
      </c>
      <c r="U100" s="55">
        <f t="shared" si="199"/>
        <v>3307.5</v>
      </c>
      <c r="V100" s="9">
        <f t="shared" si="199"/>
        <v>2811.375</v>
      </c>
      <c r="W100" s="9">
        <f t="shared" si="199"/>
        <v>2976.75</v>
      </c>
      <c r="X100" s="90">
        <f t="shared" si="199"/>
        <v>2530.2375000000002</v>
      </c>
      <c r="Y100" s="9">
        <f t="shared" si="199"/>
        <v>4468.5</v>
      </c>
      <c r="Z100" s="55">
        <f t="shared" si="199"/>
        <v>2979</v>
      </c>
      <c r="AA100" s="9">
        <f t="shared" si="199"/>
        <v>2532.15</v>
      </c>
      <c r="AB100" s="9">
        <f t="shared" si="199"/>
        <v>2681.1</v>
      </c>
      <c r="AC100" s="90">
        <f t="shared" si="199"/>
        <v>2278.9349999999999</v>
      </c>
    </row>
    <row r="101" spans="1:29" ht="31.5" x14ac:dyDescent="0.2">
      <c r="A101" s="140"/>
      <c r="B101" s="11" t="s">
        <v>31</v>
      </c>
      <c r="C101" s="24" t="s">
        <v>12</v>
      </c>
      <c r="D101" s="28" t="s">
        <v>23</v>
      </c>
      <c r="E101" s="9">
        <f t="shared" ref="E101:AC101" si="200">E17*0.9</f>
        <v>4522.5</v>
      </c>
      <c r="F101" s="55">
        <f t="shared" si="200"/>
        <v>3015</v>
      </c>
      <c r="G101" s="9">
        <f t="shared" si="200"/>
        <v>2562.75</v>
      </c>
      <c r="H101" s="9">
        <f t="shared" si="200"/>
        <v>2713.5</v>
      </c>
      <c r="I101" s="98">
        <f t="shared" si="200"/>
        <v>2306.4749999999999</v>
      </c>
      <c r="J101" s="17">
        <f t="shared" si="200"/>
        <v>4590</v>
      </c>
      <c r="K101" s="55">
        <f t="shared" si="200"/>
        <v>3060</v>
      </c>
      <c r="L101" s="9">
        <f t="shared" si="200"/>
        <v>2601</v>
      </c>
      <c r="M101" s="9">
        <f t="shared" si="200"/>
        <v>2754</v>
      </c>
      <c r="N101" s="90">
        <f t="shared" si="200"/>
        <v>2340.9</v>
      </c>
      <c r="O101" s="9">
        <f t="shared" si="200"/>
        <v>4995</v>
      </c>
      <c r="P101" s="55">
        <f t="shared" si="200"/>
        <v>3330</v>
      </c>
      <c r="Q101" s="9">
        <f t="shared" si="200"/>
        <v>2830.5</v>
      </c>
      <c r="R101" s="9">
        <f t="shared" si="200"/>
        <v>2997</v>
      </c>
      <c r="S101" s="98">
        <f t="shared" si="200"/>
        <v>2547.4500000000003</v>
      </c>
      <c r="T101" s="17">
        <f t="shared" si="200"/>
        <v>5319</v>
      </c>
      <c r="U101" s="55">
        <f t="shared" si="200"/>
        <v>3546</v>
      </c>
      <c r="V101" s="9">
        <f t="shared" si="200"/>
        <v>3014.1</v>
      </c>
      <c r="W101" s="9">
        <f t="shared" si="200"/>
        <v>3191.4</v>
      </c>
      <c r="X101" s="90">
        <f t="shared" si="200"/>
        <v>2712.69</v>
      </c>
      <c r="Y101" s="9">
        <f t="shared" si="200"/>
        <v>4893.75</v>
      </c>
      <c r="Z101" s="55">
        <f t="shared" si="200"/>
        <v>3262.5</v>
      </c>
      <c r="AA101" s="9">
        <f t="shared" si="200"/>
        <v>2773.125</v>
      </c>
      <c r="AB101" s="9">
        <f t="shared" si="200"/>
        <v>2936.25</v>
      </c>
      <c r="AC101" s="90">
        <f t="shared" si="200"/>
        <v>2495.8125</v>
      </c>
    </row>
    <row r="102" spans="1:29" ht="15.75" x14ac:dyDescent="0.2">
      <c r="A102" s="140"/>
      <c r="B102" s="11" t="s">
        <v>32</v>
      </c>
      <c r="C102" s="24" t="s">
        <v>12</v>
      </c>
      <c r="D102" s="28" t="s">
        <v>24</v>
      </c>
      <c r="E102" s="9">
        <f t="shared" ref="E102:AC102" si="201">E18*0.9</f>
        <v>2835</v>
      </c>
      <c r="F102" s="55">
        <f t="shared" si="201"/>
        <v>2835</v>
      </c>
      <c r="G102" s="9">
        <f t="shared" si="201"/>
        <v>2409.75</v>
      </c>
      <c r="H102" s="9">
        <f t="shared" si="201"/>
        <v>0</v>
      </c>
      <c r="I102" s="98">
        <f t="shared" si="201"/>
        <v>2169</v>
      </c>
      <c r="J102" s="17">
        <f t="shared" si="201"/>
        <v>2880</v>
      </c>
      <c r="K102" s="55">
        <f t="shared" si="201"/>
        <v>2880</v>
      </c>
      <c r="L102" s="9">
        <f t="shared" si="201"/>
        <v>2448</v>
      </c>
      <c r="M102" s="9">
        <f t="shared" si="201"/>
        <v>0</v>
      </c>
      <c r="N102" s="90">
        <f t="shared" si="201"/>
        <v>2203.2000000000003</v>
      </c>
      <c r="O102" s="9">
        <f t="shared" si="201"/>
        <v>3150</v>
      </c>
      <c r="P102" s="55">
        <f t="shared" si="201"/>
        <v>3150</v>
      </c>
      <c r="Q102" s="9">
        <f t="shared" si="201"/>
        <v>2677.5</v>
      </c>
      <c r="R102" s="9">
        <f t="shared" si="201"/>
        <v>0</v>
      </c>
      <c r="S102" s="98">
        <f t="shared" si="201"/>
        <v>2409.75</v>
      </c>
      <c r="T102" s="17">
        <f t="shared" si="201"/>
        <v>3357</v>
      </c>
      <c r="U102" s="55">
        <f t="shared" si="201"/>
        <v>3357</v>
      </c>
      <c r="V102" s="9">
        <f t="shared" si="201"/>
        <v>2853.4500000000003</v>
      </c>
      <c r="W102" s="9">
        <f t="shared" si="201"/>
        <v>0</v>
      </c>
      <c r="X102" s="90">
        <f t="shared" si="201"/>
        <v>2568.105</v>
      </c>
      <c r="Y102" s="9">
        <f t="shared" si="201"/>
        <v>3073.5</v>
      </c>
      <c r="Z102" s="55">
        <f t="shared" si="201"/>
        <v>3073.5</v>
      </c>
      <c r="AA102" s="9">
        <f t="shared" si="201"/>
        <v>2612.4749999999999</v>
      </c>
      <c r="AB102" s="9">
        <f t="shared" si="201"/>
        <v>0</v>
      </c>
      <c r="AC102" s="90">
        <f t="shared" si="201"/>
        <v>2351.2275</v>
      </c>
    </row>
    <row r="103" spans="1:29" ht="31.5" x14ac:dyDescent="0.2">
      <c r="A103" s="140"/>
      <c r="B103" s="11" t="s">
        <v>41</v>
      </c>
      <c r="C103" s="24" t="s">
        <v>42</v>
      </c>
      <c r="D103" s="28" t="s">
        <v>55</v>
      </c>
      <c r="E103" s="9">
        <f t="shared" ref="E103:AC103" si="202">E19*0.9</f>
        <v>2880</v>
      </c>
      <c r="F103" s="55">
        <f t="shared" si="202"/>
        <v>2880</v>
      </c>
      <c r="G103" s="9">
        <f t="shared" si="202"/>
        <v>2448</v>
      </c>
      <c r="H103" s="9">
        <f t="shared" si="202"/>
        <v>0</v>
      </c>
      <c r="I103" s="98">
        <f t="shared" si="202"/>
        <v>2203.2000000000003</v>
      </c>
      <c r="J103" s="17">
        <f t="shared" si="202"/>
        <v>2925</v>
      </c>
      <c r="K103" s="55">
        <f t="shared" si="202"/>
        <v>2925</v>
      </c>
      <c r="L103" s="9">
        <f t="shared" si="202"/>
        <v>2486.25</v>
      </c>
      <c r="M103" s="9">
        <f t="shared" si="202"/>
        <v>0</v>
      </c>
      <c r="N103" s="90">
        <f t="shared" si="202"/>
        <v>2237.625</v>
      </c>
      <c r="O103" s="9">
        <f t="shared" si="202"/>
        <v>3240</v>
      </c>
      <c r="P103" s="55">
        <f t="shared" si="202"/>
        <v>3240</v>
      </c>
      <c r="Q103" s="9">
        <f t="shared" si="202"/>
        <v>2754</v>
      </c>
      <c r="R103" s="9">
        <f t="shared" si="202"/>
        <v>0</v>
      </c>
      <c r="S103" s="98">
        <f t="shared" si="202"/>
        <v>2478.6</v>
      </c>
      <c r="T103" s="17">
        <f t="shared" si="202"/>
        <v>3451.5</v>
      </c>
      <c r="U103" s="55">
        <f t="shared" si="202"/>
        <v>3451.5</v>
      </c>
      <c r="V103" s="9">
        <f t="shared" si="202"/>
        <v>2933.7750000000001</v>
      </c>
      <c r="W103" s="9">
        <f t="shared" si="202"/>
        <v>0</v>
      </c>
      <c r="X103" s="90">
        <f t="shared" si="202"/>
        <v>2640.3975</v>
      </c>
      <c r="Y103" s="9">
        <f t="shared" si="202"/>
        <v>3118.5</v>
      </c>
      <c r="Z103" s="55">
        <f t="shared" si="202"/>
        <v>3118.5</v>
      </c>
      <c r="AA103" s="9">
        <f t="shared" si="202"/>
        <v>2650.7249999999999</v>
      </c>
      <c r="AB103" s="9">
        <f t="shared" si="202"/>
        <v>0</v>
      </c>
      <c r="AC103" s="90">
        <f t="shared" si="202"/>
        <v>2385.6525000000001</v>
      </c>
    </row>
    <row r="104" spans="1:29" ht="15.75" x14ac:dyDescent="0.2">
      <c r="A104" s="140"/>
      <c r="B104" s="11" t="s">
        <v>44</v>
      </c>
      <c r="C104" s="24" t="s">
        <v>12</v>
      </c>
      <c r="D104" s="28" t="s">
        <v>25</v>
      </c>
      <c r="E104" s="9">
        <f t="shared" ref="E104:AC104" si="203">E20*0.9</f>
        <v>2835</v>
      </c>
      <c r="F104" s="55">
        <f t="shared" si="203"/>
        <v>2835</v>
      </c>
      <c r="G104" s="9">
        <f t="shared" si="203"/>
        <v>2409.75</v>
      </c>
      <c r="H104" s="9">
        <f t="shared" si="203"/>
        <v>0</v>
      </c>
      <c r="I104" s="98">
        <f t="shared" si="203"/>
        <v>2169</v>
      </c>
      <c r="J104" s="17">
        <f t="shared" si="203"/>
        <v>2880</v>
      </c>
      <c r="K104" s="55">
        <f t="shared" si="203"/>
        <v>2880</v>
      </c>
      <c r="L104" s="9">
        <f t="shared" si="203"/>
        <v>2448</v>
      </c>
      <c r="M104" s="9">
        <f t="shared" si="203"/>
        <v>0</v>
      </c>
      <c r="N104" s="90">
        <f t="shared" si="203"/>
        <v>2203.2000000000003</v>
      </c>
      <c r="O104" s="9">
        <f t="shared" si="203"/>
        <v>3150</v>
      </c>
      <c r="P104" s="55">
        <f t="shared" si="203"/>
        <v>3150</v>
      </c>
      <c r="Q104" s="9">
        <f t="shared" si="203"/>
        <v>2677.5</v>
      </c>
      <c r="R104" s="9">
        <f t="shared" si="203"/>
        <v>0</v>
      </c>
      <c r="S104" s="98">
        <f t="shared" si="203"/>
        <v>2409.75</v>
      </c>
      <c r="T104" s="17">
        <f t="shared" si="203"/>
        <v>3357</v>
      </c>
      <c r="U104" s="55">
        <f t="shared" si="203"/>
        <v>3357</v>
      </c>
      <c r="V104" s="9">
        <f t="shared" si="203"/>
        <v>2853.4500000000003</v>
      </c>
      <c r="W104" s="9">
        <f t="shared" si="203"/>
        <v>0</v>
      </c>
      <c r="X104" s="90">
        <f t="shared" si="203"/>
        <v>2568.105</v>
      </c>
      <c r="Y104" s="9">
        <f t="shared" si="203"/>
        <v>3073.5</v>
      </c>
      <c r="Z104" s="55">
        <f t="shared" si="203"/>
        <v>3073.5</v>
      </c>
      <c r="AA104" s="9">
        <f t="shared" si="203"/>
        <v>2612.4749999999999</v>
      </c>
      <c r="AB104" s="9">
        <f t="shared" si="203"/>
        <v>0</v>
      </c>
      <c r="AC104" s="90">
        <f t="shared" si="203"/>
        <v>2351.2275</v>
      </c>
    </row>
    <row r="105" spans="1:29" ht="31.5" x14ac:dyDescent="0.2">
      <c r="A105" s="140"/>
      <c r="B105" s="11" t="s">
        <v>43</v>
      </c>
      <c r="C105" s="24" t="s">
        <v>42</v>
      </c>
      <c r="D105" s="28" t="s">
        <v>56</v>
      </c>
      <c r="E105" s="9">
        <f t="shared" ref="E105:AC105" si="204">E21*0.9</f>
        <v>2880</v>
      </c>
      <c r="F105" s="55">
        <f t="shared" si="204"/>
        <v>2880</v>
      </c>
      <c r="G105" s="9">
        <f t="shared" si="204"/>
        <v>2448</v>
      </c>
      <c r="H105" s="9">
        <f t="shared" si="204"/>
        <v>0</v>
      </c>
      <c r="I105" s="98">
        <f t="shared" si="204"/>
        <v>2203.2000000000003</v>
      </c>
      <c r="J105" s="17">
        <f t="shared" si="204"/>
        <v>2925</v>
      </c>
      <c r="K105" s="55">
        <f t="shared" si="204"/>
        <v>2925</v>
      </c>
      <c r="L105" s="9">
        <f t="shared" si="204"/>
        <v>2486.25</v>
      </c>
      <c r="M105" s="9">
        <f t="shared" si="204"/>
        <v>0</v>
      </c>
      <c r="N105" s="90">
        <f t="shared" si="204"/>
        <v>2237.625</v>
      </c>
      <c r="O105" s="9">
        <f t="shared" si="204"/>
        <v>3240</v>
      </c>
      <c r="P105" s="55">
        <f t="shared" si="204"/>
        <v>3240</v>
      </c>
      <c r="Q105" s="9">
        <f t="shared" si="204"/>
        <v>2754</v>
      </c>
      <c r="R105" s="9">
        <f t="shared" si="204"/>
        <v>0</v>
      </c>
      <c r="S105" s="98">
        <f t="shared" si="204"/>
        <v>2478.6</v>
      </c>
      <c r="T105" s="17">
        <f t="shared" si="204"/>
        <v>3451.5</v>
      </c>
      <c r="U105" s="55">
        <f t="shared" si="204"/>
        <v>3451.5</v>
      </c>
      <c r="V105" s="9">
        <f t="shared" si="204"/>
        <v>2933.7750000000001</v>
      </c>
      <c r="W105" s="9">
        <f t="shared" si="204"/>
        <v>0</v>
      </c>
      <c r="X105" s="90">
        <f t="shared" si="204"/>
        <v>2640.3975</v>
      </c>
      <c r="Y105" s="9">
        <f t="shared" si="204"/>
        <v>3118.5</v>
      </c>
      <c r="Z105" s="55">
        <f t="shared" si="204"/>
        <v>3118.5</v>
      </c>
      <c r="AA105" s="9">
        <f t="shared" si="204"/>
        <v>2650.7249999999999</v>
      </c>
      <c r="AB105" s="9">
        <f t="shared" si="204"/>
        <v>0</v>
      </c>
      <c r="AC105" s="90">
        <f t="shared" si="204"/>
        <v>2385.6525000000001</v>
      </c>
    </row>
    <row r="106" spans="1:29" ht="15.75" x14ac:dyDescent="0.2">
      <c r="A106" s="140"/>
      <c r="B106" s="11" t="s">
        <v>33</v>
      </c>
      <c r="C106" s="24" t="s">
        <v>12</v>
      </c>
      <c r="D106" s="28" t="s">
        <v>26</v>
      </c>
      <c r="E106" s="9">
        <f t="shared" ref="E106:AC106" si="205">E22*0.9</f>
        <v>3015</v>
      </c>
      <c r="F106" s="55">
        <f t="shared" si="205"/>
        <v>3015</v>
      </c>
      <c r="G106" s="9">
        <f t="shared" si="205"/>
        <v>2562.75</v>
      </c>
      <c r="H106" s="9">
        <f t="shared" si="205"/>
        <v>0</v>
      </c>
      <c r="I106" s="98">
        <f t="shared" si="205"/>
        <v>2306.7000000000003</v>
      </c>
      <c r="J106" s="17">
        <f t="shared" si="205"/>
        <v>3060</v>
      </c>
      <c r="K106" s="55">
        <f t="shared" si="205"/>
        <v>3060</v>
      </c>
      <c r="L106" s="9">
        <f t="shared" si="205"/>
        <v>2601</v>
      </c>
      <c r="M106" s="9">
        <f t="shared" si="205"/>
        <v>0</v>
      </c>
      <c r="N106" s="90">
        <f t="shared" si="205"/>
        <v>2340.9</v>
      </c>
      <c r="O106" s="9">
        <f t="shared" si="205"/>
        <v>3285</v>
      </c>
      <c r="P106" s="55">
        <f t="shared" si="205"/>
        <v>3285</v>
      </c>
      <c r="Q106" s="9">
        <f t="shared" si="205"/>
        <v>2792.25</v>
      </c>
      <c r="R106" s="9">
        <f t="shared" si="205"/>
        <v>0</v>
      </c>
      <c r="S106" s="98">
        <f t="shared" si="205"/>
        <v>2513.0250000000001</v>
      </c>
      <c r="T106" s="17">
        <f t="shared" si="205"/>
        <v>3496.5</v>
      </c>
      <c r="U106" s="55">
        <f t="shared" si="205"/>
        <v>3496.5</v>
      </c>
      <c r="V106" s="9">
        <f t="shared" si="205"/>
        <v>2972.0250000000001</v>
      </c>
      <c r="W106" s="9">
        <f t="shared" si="205"/>
        <v>0</v>
      </c>
      <c r="X106" s="90">
        <f t="shared" si="205"/>
        <v>2674.8225000000002</v>
      </c>
      <c r="Y106" s="9">
        <f t="shared" si="205"/>
        <v>3262.5</v>
      </c>
      <c r="Z106" s="55">
        <f t="shared" si="205"/>
        <v>3262.5</v>
      </c>
      <c r="AA106" s="9">
        <f t="shared" si="205"/>
        <v>2773.125</v>
      </c>
      <c r="AB106" s="9">
        <f t="shared" si="205"/>
        <v>0</v>
      </c>
      <c r="AC106" s="90">
        <f t="shared" si="205"/>
        <v>2495.8125</v>
      </c>
    </row>
    <row r="107" spans="1:29" ht="15.75" x14ac:dyDescent="0.2">
      <c r="A107" s="140"/>
      <c r="B107" s="11" t="s">
        <v>34</v>
      </c>
      <c r="C107" s="24" t="s">
        <v>14</v>
      </c>
      <c r="D107" s="28" t="s">
        <v>15</v>
      </c>
      <c r="E107" s="9">
        <f t="shared" ref="E107:AC107" si="206">E23*0.9</f>
        <v>4860</v>
      </c>
      <c r="F107" s="55">
        <f t="shared" si="206"/>
        <v>3240</v>
      </c>
      <c r="G107" s="9">
        <f t="shared" si="206"/>
        <v>2754</v>
      </c>
      <c r="H107" s="9">
        <f t="shared" si="206"/>
        <v>2916</v>
      </c>
      <c r="I107" s="98">
        <f t="shared" si="206"/>
        <v>2478.6</v>
      </c>
      <c r="J107" s="17">
        <f t="shared" si="206"/>
        <v>4927.5</v>
      </c>
      <c r="K107" s="55">
        <f t="shared" si="206"/>
        <v>3285</v>
      </c>
      <c r="L107" s="9">
        <f t="shared" si="206"/>
        <v>2792.25</v>
      </c>
      <c r="M107" s="9">
        <f t="shared" si="206"/>
        <v>2956.5</v>
      </c>
      <c r="N107" s="90">
        <f t="shared" si="206"/>
        <v>2513.0250000000001</v>
      </c>
      <c r="O107" s="9">
        <f t="shared" si="206"/>
        <v>5130</v>
      </c>
      <c r="P107" s="55">
        <f t="shared" si="206"/>
        <v>3420</v>
      </c>
      <c r="Q107" s="9">
        <f t="shared" si="206"/>
        <v>2907</v>
      </c>
      <c r="R107" s="9">
        <f t="shared" si="206"/>
        <v>3078</v>
      </c>
      <c r="S107" s="98">
        <f t="shared" si="206"/>
        <v>2616.3000000000002</v>
      </c>
      <c r="T107" s="17">
        <f t="shared" si="206"/>
        <v>5460.75</v>
      </c>
      <c r="U107" s="55">
        <f t="shared" si="206"/>
        <v>3640.5</v>
      </c>
      <c r="V107" s="9">
        <f t="shared" si="206"/>
        <v>3094.4250000000002</v>
      </c>
      <c r="W107" s="9">
        <f t="shared" si="206"/>
        <v>3276.4500000000003</v>
      </c>
      <c r="X107" s="90">
        <f t="shared" si="206"/>
        <v>2784.9824999999996</v>
      </c>
      <c r="Y107" s="9">
        <f t="shared" si="206"/>
        <v>5244.75</v>
      </c>
      <c r="Z107" s="55">
        <f t="shared" si="206"/>
        <v>3496.5</v>
      </c>
      <c r="AA107" s="9">
        <f t="shared" si="206"/>
        <v>2972.0250000000001</v>
      </c>
      <c r="AB107" s="9">
        <f t="shared" si="206"/>
        <v>3146.85</v>
      </c>
      <c r="AC107" s="90">
        <f t="shared" si="206"/>
        <v>2674.8225000000002</v>
      </c>
    </row>
    <row r="108" spans="1:29" ht="6.75" customHeight="1" x14ac:dyDescent="0.2">
      <c r="A108" s="48"/>
      <c r="B108" s="23"/>
      <c r="C108" s="52"/>
      <c r="D108" s="41"/>
      <c r="E108" s="56"/>
      <c r="F108" s="57"/>
      <c r="G108" s="56"/>
      <c r="H108" s="56"/>
      <c r="I108" s="99"/>
      <c r="J108" s="69"/>
      <c r="K108" s="57"/>
      <c r="L108" s="56"/>
      <c r="M108" s="56"/>
      <c r="N108" s="91"/>
      <c r="O108" s="56"/>
      <c r="P108" s="57"/>
      <c r="Q108" s="56"/>
      <c r="R108" s="56"/>
      <c r="S108" s="99"/>
      <c r="T108" s="69"/>
      <c r="U108" s="57"/>
      <c r="V108" s="56"/>
      <c r="W108" s="56"/>
      <c r="X108" s="91"/>
      <c r="Y108" s="56"/>
      <c r="Z108" s="57"/>
      <c r="AA108" s="56"/>
      <c r="AB108" s="56"/>
      <c r="AC108" s="91"/>
    </row>
    <row r="109" spans="1:29" ht="15.75" x14ac:dyDescent="0.2">
      <c r="A109" s="141" t="s">
        <v>63</v>
      </c>
      <c r="B109" s="11" t="str">
        <f>B94</f>
        <v>2К2м1к3</v>
      </c>
      <c r="C109" s="24" t="str">
        <f>C94</f>
        <v>2 категория</v>
      </c>
      <c r="D109" s="28" t="str">
        <f>D94</f>
        <v>Двухместные 2 категория № 3</v>
      </c>
      <c r="E109" s="9">
        <f t="shared" ref="E109:AC109" si="207">E10*0.95</f>
        <v>3420</v>
      </c>
      <c r="F109" s="55">
        <f t="shared" si="207"/>
        <v>2280</v>
      </c>
      <c r="G109" s="9">
        <f t="shared" si="207"/>
        <v>1938</v>
      </c>
      <c r="H109" s="9">
        <f t="shared" si="207"/>
        <v>2052</v>
      </c>
      <c r="I109" s="98">
        <f t="shared" si="207"/>
        <v>1744.1999999999998</v>
      </c>
      <c r="J109" s="17">
        <f t="shared" si="207"/>
        <v>3491.25</v>
      </c>
      <c r="K109" s="55">
        <f t="shared" si="207"/>
        <v>2327.5</v>
      </c>
      <c r="L109" s="9">
        <f t="shared" si="207"/>
        <v>1978.375</v>
      </c>
      <c r="M109" s="9">
        <f t="shared" si="207"/>
        <v>2094.75</v>
      </c>
      <c r="N109" s="90">
        <f t="shared" si="207"/>
        <v>1780.5374999999999</v>
      </c>
      <c r="O109" s="9">
        <f t="shared" si="207"/>
        <v>3918.75</v>
      </c>
      <c r="P109" s="55">
        <f t="shared" si="207"/>
        <v>2612.5</v>
      </c>
      <c r="Q109" s="9">
        <f t="shared" si="207"/>
        <v>2220.625</v>
      </c>
      <c r="R109" s="9">
        <f t="shared" si="207"/>
        <v>2351.25</v>
      </c>
      <c r="S109" s="98">
        <f t="shared" si="207"/>
        <v>1998.5625</v>
      </c>
      <c r="T109" s="17">
        <f t="shared" si="207"/>
        <v>4189.5</v>
      </c>
      <c r="U109" s="55">
        <f t="shared" si="207"/>
        <v>2793</v>
      </c>
      <c r="V109" s="9">
        <f t="shared" si="207"/>
        <v>2374.0499999999997</v>
      </c>
      <c r="W109" s="9">
        <f t="shared" si="207"/>
        <v>2513.6999999999998</v>
      </c>
      <c r="X109" s="90">
        <f t="shared" si="207"/>
        <v>2136.645</v>
      </c>
      <c r="Y109" s="9">
        <f t="shared" si="207"/>
        <v>3740.625</v>
      </c>
      <c r="Z109" s="55">
        <f t="shared" si="207"/>
        <v>2493.75</v>
      </c>
      <c r="AA109" s="9">
        <f t="shared" si="207"/>
        <v>2119.6875</v>
      </c>
      <c r="AB109" s="9">
        <f t="shared" si="207"/>
        <v>2244.375</v>
      </c>
      <c r="AC109" s="90">
        <f t="shared" si="207"/>
        <v>1907.71875</v>
      </c>
    </row>
    <row r="110" spans="1:29" ht="15.75" x14ac:dyDescent="0.2">
      <c r="A110" s="141"/>
      <c r="B110" s="11" t="str">
        <f t="shared" ref="B110:D110" si="208">B95</f>
        <v>2к2м1к1</v>
      </c>
      <c r="C110" s="24" t="str">
        <f t="shared" si="208"/>
        <v>2 категория</v>
      </c>
      <c r="D110" s="28" t="str">
        <f t="shared" si="208"/>
        <v>Двухместный 2 категория №1</v>
      </c>
      <c r="E110" s="9">
        <f t="shared" ref="E110:AC110" si="209">E11*0.95</f>
        <v>3562.5</v>
      </c>
      <c r="F110" s="55">
        <f t="shared" si="209"/>
        <v>2375</v>
      </c>
      <c r="G110" s="9">
        <f t="shared" si="209"/>
        <v>2018.75</v>
      </c>
      <c r="H110" s="9">
        <f t="shared" si="209"/>
        <v>2137.5</v>
      </c>
      <c r="I110" s="98">
        <f t="shared" si="209"/>
        <v>1816.875</v>
      </c>
      <c r="J110" s="17">
        <f t="shared" si="209"/>
        <v>3633.75</v>
      </c>
      <c r="K110" s="55">
        <f t="shared" si="209"/>
        <v>2422.5</v>
      </c>
      <c r="L110" s="9">
        <f t="shared" si="209"/>
        <v>2059.125</v>
      </c>
      <c r="M110" s="9">
        <f t="shared" si="209"/>
        <v>2180.25</v>
      </c>
      <c r="N110" s="90">
        <f t="shared" si="209"/>
        <v>1853.2124999999999</v>
      </c>
      <c r="O110" s="9">
        <f t="shared" si="209"/>
        <v>4061.25</v>
      </c>
      <c r="P110" s="55">
        <f t="shared" si="209"/>
        <v>2707.5</v>
      </c>
      <c r="Q110" s="9">
        <f t="shared" si="209"/>
        <v>2301.375</v>
      </c>
      <c r="R110" s="9">
        <f t="shared" si="209"/>
        <v>2436.75</v>
      </c>
      <c r="S110" s="98">
        <f t="shared" si="209"/>
        <v>2071.2374999999997</v>
      </c>
      <c r="T110" s="17">
        <f t="shared" si="209"/>
        <v>4339.125</v>
      </c>
      <c r="U110" s="55">
        <f t="shared" si="209"/>
        <v>2892.75</v>
      </c>
      <c r="V110" s="9">
        <f t="shared" si="209"/>
        <v>2458.8375000000001</v>
      </c>
      <c r="W110" s="9">
        <f t="shared" si="209"/>
        <v>2603.4749999999999</v>
      </c>
      <c r="X110" s="90">
        <f t="shared" si="209"/>
        <v>2212.9537499999997</v>
      </c>
      <c r="Y110" s="9">
        <f t="shared" si="209"/>
        <v>3890.25</v>
      </c>
      <c r="Z110" s="55">
        <f t="shared" si="209"/>
        <v>2593.5</v>
      </c>
      <c r="AA110" s="9">
        <f t="shared" si="209"/>
        <v>2204.4749999999999</v>
      </c>
      <c r="AB110" s="9">
        <f t="shared" si="209"/>
        <v>2334.15</v>
      </c>
      <c r="AC110" s="90">
        <f t="shared" si="209"/>
        <v>1984.0274999999997</v>
      </c>
    </row>
    <row r="111" spans="1:29" ht="15.75" x14ac:dyDescent="0.2">
      <c r="A111" s="141"/>
      <c r="B111" s="11" t="str">
        <f t="shared" ref="B111:D111" si="210">B96</f>
        <v>2К1м1к3</v>
      </c>
      <c r="C111" s="24" t="str">
        <f t="shared" si="210"/>
        <v>2 категория</v>
      </c>
      <c r="D111" s="28" t="str">
        <f t="shared" si="210"/>
        <v>Одноместный 2 категория №3</v>
      </c>
      <c r="E111" s="9">
        <f t="shared" ref="E111:AC111" si="211">E12*0.95</f>
        <v>2897.5</v>
      </c>
      <c r="F111" s="55">
        <f t="shared" si="211"/>
        <v>2897.5</v>
      </c>
      <c r="G111" s="9">
        <f t="shared" si="211"/>
        <v>2462.875</v>
      </c>
      <c r="H111" s="9">
        <f t="shared" si="211"/>
        <v>0</v>
      </c>
      <c r="I111" s="98">
        <f t="shared" si="211"/>
        <v>2216.35</v>
      </c>
      <c r="J111" s="17">
        <f t="shared" si="211"/>
        <v>2945</v>
      </c>
      <c r="K111" s="55">
        <f t="shared" si="211"/>
        <v>2945</v>
      </c>
      <c r="L111" s="9">
        <f t="shared" si="211"/>
        <v>2503.25</v>
      </c>
      <c r="M111" s="9">
        <f t="shared" si="211"/>
        <v>0</v>
      </c>
      <c r="N111" s="90">
        <f t="shared" si="211"/>
        <v>2253.4</v>
      </c>
      <c r="O111" s="9">
        <f t="shared" si="211"/>
        <v>3277.5</v>
      </c>
      <c r="P111" s="55">
        <f t="shared" si="211"/>
        <v>3277.5</v>
      </c>
      <c r="Q111" s="9">
        <f t="shared" si="211"/>
        <v>2785.875</v>
      </c>
      <c r="R111" s="9">
        <f t="shared" si="211"/>
        <v>0</v>
      </c>
      <c r="S111" s="98">
        <f t="shared" si="211"/>
        <v>2507.0499999999997</v>
      </c>
      <c r="T111" s="17">
        <f t="shared" si="211"/>
        <v>3491.25</v>
      </c>
      <c r="U111" s="55">
        <f t="shared" si="211"/>
        <v>3491.25</v>
      </c>
      <c r="V111" s="9">
        <f t="shared" si="211"/>
        <v>2967.5625</v>
      </c>
      <c r="W111" s="9">
        <f t="shared" si="211"/>
        <v>0</v>
      </c>
      <c r="X111" s="90">
        <f t="shared" si="211"/>
        <v>2670.45</v>
      </c>
      <c r="Y111" s="9">
        <f t="shared" si="211"/>
        <v>3144.5</v>
      </c>
      <c r="Z111" s="55">
        <f t="shared" si="211"/>
        <v>3144.5</v>
      </c>
      <c r="AA111" s="9">
        <f t="shared" si="211"/>
        <v>2672.8249999999998</v>
      </c>
      <c r="AB111" s="9">
        <f t="shared" si="211"/>
        <v>0</v>
      </c>
      <c r="AC111" s="90">
        <f t="shared" si="211"/>
        <v>2405.4</v>
      </c>
    </row>
    <row r="112" spans="1:29" ht="15.75" x14ac:dyDescent="0.2">
      <c r="A112" s="141"/>
      <c r="B112" s="11" t="str">
        <f t="shared" ref="B112:D112" si="212">B97</f>
        <v>1К2м1к3</v>
      </c>
      <c r="C112" s="24" t="str">
        <f t="shared" si="212"/>
        <v>1 категория</v>
      </c>
      <c r="D112" s="28" t="str">
        <f t="shared" si="212"/>
        <v>Двухместный 1 категория №3</v>
      </c>
      <c r="E112" s="9">
        <f t="shared" ref="E112:AC112" si="213">E13*0.95</f>
        <v>3918.75</v>
      </c>
      <c r="F112" s="55">
        <f t="shared" si="213"/>
        <v>2612.5</v>
      </c>
      <c r="G112" s="9">
        <f t="shared" si="213"/>
        <v>2220.625</v>
      </c>
      <c r="H112" s="9">
        <f t="shared" si="213"/>
        <v>2351.25</v>
      </c>
      <c r="I112" s="98">
        <f t="shared" si="213"/>
        <v>1998.5625</v>
      </c>
      <c r="J112" s="17">
        <f t="shared" si="213"/>
        <v>3990</v>
      </c>
      <c r="K112" s="55">
        <f t="shared" si="213"/>
        <v>2660</v>
      </c>
      <c r="L112" s="9">
        <f t="shared" si="213"/>
        <v>2261</v>
      </c>
      <c r="M112" s="9">
        <f t="shared" si="213"/>
        <v>2394</v>
      </c>
      <c r="N112" s="90">
        <f t="shared" si="213"/>
        <v>2034.8999999999999</v>
      </c>
      <c r="O112" s="9">
        <f t="shared" si="213"/>
        <v>4417.5</v>
      </c>
      <c r="P112" s="55">
        <f t="shared" si="213"/>
        <v>2945</v>
      </c>
      <c r="Q112" s="9">
        <f t="shared" si="213"/>
        <v>2503.25</v>
      </c>
      <c r="R112" s="9">
        <f t="shared" si="213"/>
        <v>2650.5</v>
      </c>
      <c r="S112" s="98">
        <f t="shared" si="213"/>
        <v>2252.9249999999997</v>
      </c>
      <c r="T112" s="17">
        <f t="shared" si="213"/>
        <v>4716.75</v>
      </c>
      <c r="U112" s="55">
        <f t="shared" si="213"/>
        <v>3144.5</v>
      </c>
      <c r="V112" s="9">
        <f t="shared" si="213"/>
        <v>2672.8249999999998</v>
      </c>
      <c r="W112" s="9">
        <f t="shared" si="213"/>
        <v>2830.0499999999997</v>
      </c>
      <c r="X112" s="90">
        <f t="shared" si="213"/>
        <v>2405.5425</v>
      </c>
      <c r="Y112" s="9">
        <f t="shared" si="213"/>
        <v>4267.875</v>
      </c>
      <c r="Z112" s="55">
        <f t="shared" si="213"/>
        <v>2845.25</v>
      </c>
      <c r="AA112" s="9">
        <f t="shared" si="213"/>
        <v>2418.4625000000001</v>
      </c>
      <c r="AB112" s="9">
        <f t="shared" si="213"/>
        <v>2560.7249999999999</v>
      </c>
      <c r="AC112" s="90">
        <f t="shared" si="213"/>
        <v>2176.6162499999996</v>
      </c>
    </row>
    <row r="113" spans="1:29" ht="15.75" x14ac:dyDescent="0.2">
      <c r="A113" s="141"/>
      <c r="B113" s="11" t="str">
        <f t="shared" ref="B113:D113" si="214">B98</f>
        <v>1К2м1к1</v>
      </c>
      <c r="C113" s="24" t="str">
        <f t="shared" si="214"/>
        <v>1 категория</v>
      </c>
      <c r="D113" s="28" t="str">
        <f t="shared" si="214"/>
        <v>Двухместный 1 категория №1</v>
      </c>
      <c r="E113" s="9">
        <f t="shared" ref="E113:AC113" si="215">E14*0.95</f>
        <v>4061.25</v>
      </c>
      <c r="F113" s="55">
        <f t="shared" si="215"/>
        <v>2707.5</v>
      </c>
      <c r="G113" s="9">
        <f t="shared" si="215"/>
        <v>2301.375</v>
      </c>
      <c r="H113" s="9">
        <f t="shared" si="215"/>
        <v>2436.75</v>
      </c>
      <c r="I113" s="98">
        <f t="shared" si="215"/>
        <v>2071.2374999999997</v>
      </c>
      <c r="J113" s="17">
        <f t="shared" si="215"/>
        <v>4132.5</v>
      </c>
      <c r="K113" s="55">
        <f t="shared" si="215"/>
        <v>2755</v>
      </c>
      <c r="L113" s="9">
        <f t="shared" si="215"/>
        <v>2341.75</v>
      </c>
      <c r="M113" s="9">
        <f t="shared" si="215"/>
        <v>2479.5</v>
      </c>
      <c r="N113" s="90">
        <f t="shared" si="215"/>
        <v>2107.5749999999998</v>
      </c>
      <c r="O113" s="9">
        <f t="shared" si="215"/>
        <v>4560</v>
      </c>
      <c r="P113" s="55">
        <f t="shared" si="215"/>
        <v>3040</v>
      </c>
      <c r="Q113" s="9">
        <f t="shared" si="215"/>
        <v>2584</v>
      </c>
      <c r="R113" s="9">
        <f t="shared" si="215"/>
        <v>2736</v>
      </c>
      <c r="S113" s="98">
        <f t="shared" si="215"/>
        <v>2325.6</v>
      </c>
      <c r="T113" s="17">
        <f t="shared" si="215"/>
        <v>4866.375</v>
      </c>
      <c r="U113" s="55">
        <f t="shared" si="215"/>
        <v>3244.25</v>
      </c>
      <c r="V113" s="9">
        <f t="shared" si="215"/>
        <v>2757.6124999999997</v>
      </c>
      <c r="W113" s="9">
        <f t="shared" si="215"/>
        <v>2919.8249999999998</v>
      </c>
      <c r="X113" s="90">
        <f t="shared" si="215"/>
        <v>2481.8512499999997</v>
      </c>
      <c r="Y113" s="9">
        <f t="shared" si="215"/>
        <v>4417.5</v>
      </c>
      <c r="Z113" s="55">
        <f t="shared" si="215"/>
        <v>2945</v>
      </c>
      <c r="AA113" s="9">
        <f t="shared" si="215"/>
        <v>2503.25</v>
      </c>
      <c r="AB113" s="9">
        <f t="shared" si="215"/>
        <v>2650.5</v>
      </c>
      <c r="AC113" s="90">
        <f t="shared" si="215"/>
        <v>2252.9249999999997</v>
      </c>
    </row>
    <row r="114" spans="1:29" ht="31.5" x14ac:dyDescent="0.2">
      <c r="A114" s="141"/>
      <c r="B114" s="11" t="str">
        <f t="shared" ref="B114:D114" si="216">B99</f>
        <v>1К2м2к1</v>
      </c>
      <c r="C114" s="24" t="str">
        <f t="shared" si="216"/>
        <v>1 категория</v>
      </c>
      <c r="D114" s="28" t="str">
        <f t="shared" si="216"/>
        <v>Двухместные 1 категория №1 (двухкомнатный)</v>
      </c>
      <c r="E114" s="9">
        <f t="shared" ref="E114:AC114" si="217">E15*0.95</f>
        <v>4203.75</v>
      </c>
      <c r="F114" s="55">
        <f t="shared" si="217"/>
        <v>2802.5</v>
      </c>
      <c r="G114" s="9">
        <f t="shared" si="217"/>
        <v>2382.125</v>
      </c>
      <c r="H114" s="9">
        <f t="shared" si="217"/>
        <v>2522.25</v>
      </c>
      <c r="I114" s="98">
        <f t="shared" si="217"/>
        <v>2143.9124999999999</v>
      </c>
      <c r="J114" s="17">
        <f t="shared" si="217"/>
        <v>4275</v>
      </c>
      <c r="K114" s="55">
        <f t="shared" si="217"/>
        <v>2850</v>
      </c>
      <c r="L114" s="9">
        <f t="shared" si="217"/>
        <v>2422.5</v>
      </c>
      <c r="M114" s="9">
        <f t="shared" si="217"/>
        <v>2565</v>
      </c>
      <c r="N114" s="90">
        <f t="shared" si="217"/>
        <v>2180.25</v>
      </c>
      <c r="O114" s="9">
        <f t="shared" si="217"/>
        <v>4631.25</v>
      </c>
      <c r="P114" s="55">
        <f t="shared" si="217"/>
        <v>3087.5</v>
      </c>
      <c r="Q114" s="9">
        <f t="shared" si="217"/>
        <v>2624.375</v>
      </c>
      <c r="R114" s="9">
        <f t="shared" si="217"/>
        <v>2778.75</v>
      </c>
      <c r="S114" s="98">
        <f t="shared" si="217"/>
        <v>2361.9375</v>
      </c>
      <c r="T114" s="17">
        <f t="shared" si="217"/>
        <v>4937.625</v>
      </c>
      <c r="U114" s="55">
        <f t="shared" si="217"/>
        <v>3291.75</v>
      </c>
      <c r="V114" s="9">
        <f t="shared" si="217"/>
        <v>2797.9874999999997</v>
      </c>
      <c r="W114" s="9">
        <f t="shared" si="217"/>
        <v>2962.5749999999998</v>
      </c>
      <c r="X114" s="90">
        <f t="shared" si="217"/>
        <v>2518.1887499999998</v>
      </c>
      <c r="Y114" s="9">
        <f t="shared" si="217"/>
        <v>4560</v>
      </c>
      <c r="Z114" s="55">
        <f t="shared" si="217"/>
        <v>3040</v>
      </c>
      <c r="AA114" s="9">
        <f t="shared" si="217"/>
        <v>2584</v>
      </c>
      <c r="AB114" s="9">
        <f t="shared" si="217"/>
        <v>2736</v>
      </c>
      <c r="AC114" s="90">
        <f t="shared" si="217"/>
        <v>2325.6</v>
      </c>
    </row>
    <row r="115" spans="1:29" ht="15.75" x14ac:dyDescent="0.2">
      <c r="A115" s="141"/>
      <c r="B115" s="11" t="str">
        <f t="shared" ref="B115:D115" si="218">B100</f>
        <v>1К2м1к2</v>
      </c>
      <c r="C115" s="24" t="str">
        <f t="shared" si="218"/>
        <v>1 категория</v>
      </c>
      <c r="D115" s="28" t="str">
        <f t="shared" si="218"/>
        <v>Двухместные 1 категория №2</v>
      </c>
      <c r="E115" s="9">
        <f t="shared" ref="E115:AC115" si="219">E16*0.95</f>
        <v>4346.25</v>
      </c>
      <c r="F115" s="55">
        <f t="shared" si="219"/>
        <v>2897.5</v>
      </c>
      <c r="G115" s="9">
        <f t="shared" si="219"/>
        <v>2462.875</v>
      </c>
      <c r="H115" s="9">
        <f t="shared" si="219"/>
        <v>2607.75</v>
      </c>
      <c r="I115" s="98">
        <f t="shared" si="219"/>
        <v>2216.5875000000001</v>
      </c>
      <c r="J115" s="17">
        <f t="shared" si="219"/>
        <v>4417.5</v>
      </c>
      <c r="K115" s="55">
        <f t="shared" si="219"/>
        <v>2945</v>
      </c>
      <c r="L115" s="9">
        <f t="shared" si="219"/>
        <v>2503.25</v>
      </c>
      <c r="M115" s="9">
        <f t="shared" si="219"/>
        <v>2650.5</v>
      </c>
      <c r="N115" s="90">
        <f t="shared" si="219"/>
        <v>2252.9249999999997</v>
      </c>
      <c r="O115" s="9">
        <f t="shared" si="219"/>
        <v>4916.25</v>
      </c>
      <c r="P115" s="55">
        <f t="shared" si="219"/>
        <v>3277.5</v>
      </c>
      <c r="Q115" s="9">
        <f t="shared" si="219"/>
        <v>2785.875</v>
      </c>
      <c r="R115" s="9">
        <f t="shared" si="219"/>
        <v>2949.75</v>
      </c>
      <c r="S115" s="98">
        <f t="shared" si="219"/>
        <v>2507.2874999999999</v>
      </c>
      <c r="T115" s="17">
        <f t="shared" si="219"/>
        <v>5236.875</v>
      </c>
      <c r="U115" s="55">
        <f t="shared" si="219"/>
        <v>3491.25</v>
      </c>
      <c r="V115" s="9">
        <f t="shared" si="219"/>
        <v>2967.5625</v>
      </c>
      <c r="W115" s="9">
        <f t="shared" si="219"/>
        <v>3142.125</v>
      </c>
      <c r="X115" s="90">
        <f t="shared" si="219"/>
        <v>2670.8062500000001</v>
      </c>
      <c r="Y115" s="9">
        <f t="shared" si="219"/>
        <v>4716.75</v>
      </c>
      <c r="Z115" s="55">
        <f t="shared" si="219"/>
        <v>3144.5</v>
      </c>
      <c r="AA115" s="9">
        <f t="shared" si="219"/>
        <v>2672.8249999999998</v>
      </c>
      <c r="AB115" s="9">
        <f t="shared" si="219"/>
        <v>2830.0499999999997</v>
      </c>
      <c r="AC115" s="90">
        <f t="shared" si="219"/>
        <v>2405.5425</v>
      </c>
    </row>
    <row r="116" spans="1:29" ht="31.5" x14ac:dyDescent="0.2">
      <c r="A116" s="141"/>
      <c r="B116" s="11" t="str">
        <f t="shared" ref="B116:D116" si="220">B101</f>
        <v>1К2м2к2</v>
      </c>
      <c r="C116" s="24" t="str">
        <f t="shared" si="220"/>
        <v>1 категория</v>
      </c>
      <c r="D116" s="28" t="str">
        <f t="shared" si="220"/>
        <v>Двухместные 1 категория №2 (двухкомнатный)</v>
      </c>
      <c r="E116" s="9">
        <f t="shared" ref="E116:AC116" si="221">E17*0.95</f>
        <v>4773.75</v>
      </c>
      <c r="F116" s="55">
        <f t="shared" si="221"/>
        <v>3182.5</v>
      </c>
      <c r="G116" s="9">
        <f t="shared" si="221"/>
        <v>2705.125</v>
      </c>
      <c r="H116" s="9">
        <f t="shared" si="221"/>
        <v>2864.25</v>
      </c>
      <c r="I116" s="98">
        <f t="shared" si="221"/>
        <v>2434.6124999999997</v>
      </c>
      <c r="J116" s="17">
        <f t="shared" si="221"/>
        <v>4845</v>
      </c>
      <c r="K116" s="55">
        <f t="shared" si="221"/>
        <v>3230</v>
      </c>
      <c r="L116" s="9">
        <f t="shared" si="221"/>
        <v>2745.5</v>
      </c>
      <c r="M116" s="9">
        <f t="shared" si="221"/>
        <v>2907</v>
      </c>
      <c r="N116" s="90">
        <f t="shared" si="221"/>
        <v>2470.9499999999998</v>
      </c>
      <c r="O116" s="9">
        <f t="shared" si="221"/>
        <v>5272.5</v>
      </c>
      <c r="P116" s="55">
        <f t="shared" si="221"/>
        <v>3515</v>
      </c>
      <c r="Q116" s="9">
        <f t="shared" si="221"/>
        <v>2987.75</v>
      </c>
      <c r="R116" s="9">
        <f t="shared" si="221"/>
        <v>3163.5</v>
      </c>
      <c r="S116" s="98">
        <f t="shared" si="221"/>
        <v>2688.9749999999999</v>
      </c>
      <c r="T116" s="17">
        <f t="shared" si="221"/>
        <v>5614.5</v>
      </c>
      <c r="U116" s="55">
        <f t="shared" si="221"/>
        <v>3743</v>
      </c>
      <c r="V116" s="9">
        <f t="shared" si="221"/>
        <v>3181.5499999999997</v>
      </c>
      <c r="W116" s="9">
        <f t="shared" si="221"/>
        <v>3368.7</v>
      </c>
      <c r="X116" s="90">
        <f t="shared" si="221"/>
        <v>2863.395</v>
      </c>
      <c r="Y116" s="9">
        <f t="shared" si="221"/>
        <v>5165.625</v>
      </c>
      <c r="Z116" s="55">
        <f t="shared" si="221"/>
        <v>3443.75</v>
      </c>
      <c r="AA116" s="9">
        <f t="shared" si="221"/>
        <v>2927.1875</v>
      </c>
      <c r="AB116" s="9">
        <f t="shared" si="221"/>
        <v>3099.375</v>
      </c>
      <c r="AC116" s="90">
        <f t="shared" si="221"/>
        <v>2634.46875</v>
      </c>
    </row>
    <row r="117" spans="1:29" ht="15.75" x14ac:dyDescent="0.2">
      <c r="A117" s="141"/>
      <c r="B117" s="11" t="str">
        <f t="shared" ref="B117:D117" si="222">B102</f>
        <v>1К1м1к3</v>
      </c>
      <c r="C117" s="24" t="str">
        <f t="shared" si="222"/>
        <v>1 категория</v>
      </c>
      <c r="D117" s="28" t="str">
        <f t="shared" si="222"/>
        <v>Одноместные 1 категория №3</v>
      </c>
      <c r="E117" s="9">
        <f t="shared" ref="E117:AC117" si="223">E18*0.95</f>
        <v>2992.5</v>
      </c>
      <c r="F117" s="55">
        <f t="shared" si="223"/>
        <v>2992.5</v>
      </c>
      <c r="G117" s="9">
        <f t="shared" si="223"/>
        <v>2543.625</v>
      </c>
      <c r="H117" s="9">
        <f t="shared" si="223"/>
        <v>0</v>
      </c>
      <c r="I117" s="98">
        <f t="shared" si="223"/>
        <v>2289.5</v>
      </c>
      <c r="J117" s="17">
        <f t="shared" si="223"/>
        <v>3040</v>
      </c>
      <c r="K117" s="55">
        <f t="shared" si="223"/>
        <v>3040</v>
      </c>
      <c r="L117" s="9">
        <f t="shared" si="223"/>
        <v>2584</v>
      </c>
      <c r="M117" s="9">
        <f t="shared" si="223"/>
        <v>0</v>
      </c>
      <c r="N117" s="90">
        <f t="shared" si="223"/>
        <v>2325.6</v>
      </c>
      <c r="O117" s="9">
        <f t="shared" si="223"/>
        <v>3325</v>
      </c>
      <c r="P117" s="55">
        <f t="shared" si="223"/>
        <v>3325</v>
      </c>
      <c r="Q117" s="9">
        <f t="shared" si="223"/>
        <v>2826.25</v>
      </c>
      <c r="R117" s="9">
        <f t="shared" si="223"/>
        <v>0</v>
      </c>
      <c r="S117" s="98">
        <f t="shared" si="223"/>
        <v>2543.625</v>
      </c>
      <c r="T117" s="17">
        <f t="shared" si="223"/>
        <v>3543.5</v>
      </c>
      <c r="U117" s="55">
        <f t="shared" si="223"/>
        <v>3543.5</v>
      </c>
      <c r="V117" s="9">
        <f t="shared" si="223"/>
        <v>3011.9749999999999</v>
      </c>
      <c r="W117" s="9">
        <f t="shared" si="223"/>
        <v>0</v>
      </c>
      <c r="X117" s="90">
        <f t="shared" si="223"/>
        <v>2710.7774999999997</v>
      </c>
      <c r="Y117" s="9">
        <f t="shared" si="223"/>
        <v>3244.25</v>
      </c>
      <c r="Z117" s="55">
        <f t="shared" si="223"/>
        <v>3244.25</v>
      </c>
      <c r="AA117" s="9">
        <f t="shared" si="223"/>
        <v>2757.6124999999997</v>
      </c>
      <c r="AB117" s="9">
        <f t="shared" si="223"/>
        <v>0</v>
      </c>
      <c r="AC117" s="90">
        <f t="shared" si="223"/>
        <v>2481.8512499999997</v>
      </c>
    </row>
    <row r="118" spans="1:29" ht="31.5" x14ac:dyDescent="0.2">
      <c r="A118" s="141"/>
      <c r="B118" s="11" t="str">
        <f t="shared" ref="B118:D118" si="224">B103</f>
        <v>1К1м1к3У</v>
      </c>
      <c r="C118" s="24" t="str">
        <f t="shared" si="224"/>
        <v>1категория</v>
      </c>
      <c r="D118" s="28" t="str">
        <f t="shared" si="224"/>
        <v>Одноместные 1 категория №3 (№104) Улучшенный</v>
      </c>
      <c r="E118" s="9">
        <f t="shared" ref="E118:AC118" si="225">E19*0.95</f>
        <v>3040</v>
      </c>
      <c r="F118" s="55">
        <f t="shared" si="225"/>
        <v>3040</v>
      </c>
      <c r="G118" s="9">
        <f t="shared" si="225"/>
        <v>2584</v>
      </c>
      <c r="H118" s="9">
        <f t="shared" si="225"/>
        <v>0</v>
      </c>
      <c r="I118" s="98">
        <f t="shared" si="225"/>
        <v>2325.6</v>
      </c>
      <c r="J118" s="17">
        <f t="shared" si="225"/>
        <v>3087.5</v>
      </c>
      <c r="K118" s="55">
        <f t="shared" si="225"/>
        <v>3087.5</v>
      </c>
      <c r="L118" s="9">
        <f t="shared" si="225"/>
        <v>2624.375</v>
      </c>
      <c r="M118" s="9">
        <f t="shared" si="225"/>
        <v>0</v>
      </c>
      <c r="N118" s="90">
        <f t="shared" si="225"/>
        <v>2361.9375</v>
      </c>
      <c r="O118" s="9">
        <f t="shared" si="225"/>
        <v>3420</v>
      </c>
      <c r="P118" s="55">
        <f t="shared" si="225"/>
        <v>3420</v>
      </c>
      <c r="Q118" s="9">
        <f t="shared" si="225"/>
        <v>2907</v>
      </c>
      <c r="R118" s="9">
        <f t="shared" si="225"/>
        <v>0</v>
      </c>
      <c r="S118" s="98">
        <f t="shared" si="225"/>
        <v>2616.2999999999997</v>
      </c>
      <c r="T118" s="17">
        <f t="shared" si="225"/>
        <v>3643.25</v>
      </c>
      <c r="U118" s="55">
        <f t="shared" si="225"/>
        <v>3643.25</v>
      </c>
      <c r="V118" s="9">
        <f t="shared" si="225"/>
        <v>3096.7624999999998</v>
      </c>
      <c r="W118" s="9">
        <f t="shared" si="225"/>
        <v>0</v>
      </c>
      <c r="X118" s="90">
        <f t="shared" si="225"/>
        <v>2787.0862499999998</v>
      </c>
      <c r="Y118" s="9">
        <f t="shared" si="225"/>
        <v>3291.75</v>
      </c>
      <c r="Z118" s="55">
        <f t="shared" si="225"/>
        <v>3291.75</v>
      </c>
      <c r="AA118" s="9">
        <f t="shared" si="225"/>
        <v>2797.9874999999997</v>
      </c>
      <c r="AB118" s="9">
        <f t="shared" si="225"/>
        <v>0</v>
      </c>
      <c r="AC118" s="90">
        <f t="shared" si="225"/>
        <v>2518.1887499999998</v>
      </c>
    </row>
    <row r="119" spans="1:29" ht="15.75" x14ac:dyDescent="0.2">
      <c r="A119" s="141"/>
      <c r="B119" s="11" t="str">
        <f t="shared" ref="B119:D119" si="226">B104</f>
        <v>1К1м1к1</v>
      </c>
      <c r="C119" s="24" t="str">
        <f t="shared" si="226"/>
        <v>1 категория</v>
      </c>
      <c r="D119" s="28" t="str">
        <f t="shared" si="226"/>
        <v>Одноместные 1 категория №1</v>
      </c>
      <c r="E119" s="9">
        <f t="shared" ref="E119:AC119" si="227">E20*0.95</f>
        <v>2992.5</v>
      </c>
      <c r="F119" s="55">
        <f t="shared" si="227"/>
        <v>2992.5</v>
      </c>
      <c r="G119" s="9">
        <f t="shared" si="227"/>
        <v>2543.625</v>
      </c>
      <c r="H119" s="9">
        <f t="shared" si="227"/>
        <v>0</v>
      </c>
      <c r="I119" s="98">
        <f t="shared" si="227"/>
        <v>2289.5</v>
      </c>
      <c r="J119" s="17">
        <f t="shared" si="227"/>
        <v>3040</v>
      </c>
      <c r="K119" s="55">
        <f t="shared" si="227"/>
        <v>3040</v>
      </c>
      <c r="L119" s="9">
        <f t="shared" si="227"/>
        <v>2584</v>
      </c>
      <c r="M119" s="9">
        <f t="shared" si="227"/>
        <v>0</v>
      </c>
      <c r="N119" s="90">
        <f t="shared" si="227"/>
        <v>2325.6</v>
      </c>
      <c r="O119" s="9">
        <f t="shared" si="227"/>
        <v>3325</v>
      </c>
      <c r="P119" s="55">
        <f t="shared" si="227"/>
        <v>3325</v>
      </c>
      <c r="Q119" s="9">
        <f t="shared" si="227"/>
        <v>2826.25</v>
      </c>
      <c r="R119" s="9">
        <f t="shared" si="227"/>
        <v>0</v>
      </c>
      <c r="S119" s="98">
        <f t="shared" si="227"/>
        <v>2543.625</v>
      </c>
      <c r="T119" s="17">
        <f t="shared" si="227"/>
        <v>3543.5</v>
      </c>
      <c r="U119" s="55">
        <f t="shared" si="227"/>
        <v>3543.5</v>
      </c>
      <c r="V119" s="9">
        <f t="shared" si="227"/>
        <v>3011.9749999999999</v>
      </c>
      <c r="W119" s="9">
        <f t="shared" si="227"/>
        <v>0</v>
      </c>
      <c r="X119" s="90">
        <f t="shared" si="227"/>
        <v>2710.7774999999997</v>
      </c>
      <c r="Y119" s="9">
        <f t="shared" si="227"/>
        <v>3244.25</v>
      </c>
      <c r="Z119" s="55">
        <f t="shared" si="227"/>
        <v>3244.25</v>
      </c>
      <c r="AA119" s="9">
        <f t="shared" si="227"/>
        <v>2757.6124999999997</v>
      </c>
      <c r="AB119" s="9">
        <f t="shared" si="227"/>
        <v>0</v>
      </c>
      <c r="AC119" s="90">
        <f t="shared" si="227"/>
        <v>2481.8512499999997</v>
      </c>
    </row>
    <row r="120" spans="1:29" ht="31.5" x14ac:dyDescent="0.2">
      <c r="A120" s="141"/>
      <c r="B120" s="11" t="str">
        <f t="shared" ref="B120:D120" si="228">B105</f>
        <v>1К1м1к1У</v>
      </c>
      <c r="C120" s="24" t="str">
        <f t="shared" si="228"/>
        <v>1категория</v>
      </c>
      <c r="D120" s="28" t="str">
        <f t="shared" si="228"/>
        <v>Одноместные 1 категория №1 (№204,205,207,221,225,321) Улучшенный</v>
      </c>
      <c r="E120" s="9">
        <f t="shared" ref="E120:AC120" si="229">E21*0.95</f>
        <v>3040</v>
      </c>
      <c r="F120" s="55">
        <f t="shared" si="229"/>
        <v>3040</v>
      </c>
      <c r="G120" s="9">
        <f t="shared" si="229"/>
        <v>2584</v>
      </c>
      <c r="H120" s="9">
        <f t="shared" si="229"/>
        <v>0</v>
      </c>
      <c r="I120" s="98">
        <f t="shared" si="229"/>
        <v>2325.6</v>
      </c>
      <c r="J120" s="17">
        <f t="shared" si="229"/>
        <v>3087.5</v>
      </c>
      <c r="K120" s="55">
        <f t="shared" si="229"/>
        <v>3087.5</v>
      </c>
      <c r="L120" s="9">
        <f t="shared" si="229"/>
        <v>2624.375</v>
      </c>
      <c r="M120" s="9">
        <f t="shared" si="229"/>
        <v>0</v>
      </c>
      <c r="N120" s="90">
        <f t="shared" si="229"/>
        <v>2361.9375</v>
      </c>
      <c r="O120" s="9">
        <f t="shared" si="229"/>
        <v>3420</v>
      </c>
      <c r="P120" s="55">
        <f t="shared" si="229"/>
        <v>3420</v>
      </c>
      <c r="Q120" s="9">
        <f t="shared" si="229"/>
        <v>2907</v>
      </c>
      <c r="R120" s="9">
        <f t="shared" si="229"/>
        <v>0</v>
      </c>
      <c r="S120" s="98">
        <f t="shared" si="229"/>
        <v>2616.2999999999997</v>
      </c>
      <c r="T120" s="17">
        <f t="shared" si="229"/>
        <v>3643.25</v>
      </c>
      <c r="U120" s="55">
        <f t="shared" si="229"/>
        <v>3643.25</v>
      </c>
      <c r="V120" s="9">
        <f t="shared" si="229"/>
        <v>3096.7624999999998</v>
      </c>
      <c r="W120" s="9">
        <f t="shared" si="229"/>
        <v>0</v>
      </c>
      <c r="X120" s="90">
        <f t="shared" si="229"/>
        <v>2787.0862499999998</v>
      </c>
      <c r="Y120" s="9">
        <f t="shared" si="229"/>
        <v>3291.75</v>
      </c>
      <c r="Z120" s="55">
        <f t="shared" si="229"/>
        <v>3291.75</v>
      </c>
      <c r="AA120" s="9">
        <f t="shared" si="229"/>
        <v>2797.9874999999997</v>
      </c>
      <c r="AB120" s="9">
        <f t="shared" si="229"/>
        <v>0</v>
      </c>
      <c r="AC120" s="90">
        <f t="shared" si="229"/>
        <v>2518.1887499999998</v>
      </c>
    </row>
    <row r="121" spans="1:29" ht="15.75" x14ac:dyDescent="0.2">
      <c r="A121" s="141"/>
      <c r="B121" s="11" t="str">
        <f t="shared" ref="B121:D121" si="230">B106</f>
        <v>1К1м1к2</v>
      </c>
      <c r="C121" s="24" t="str">
        <f t="shared" si="230"/>
        <v>1 категория</v>
      </c>
      <c r="D121" s="28" t="str">
        <f t="shared" si="230"/>
        <v>Одноместный 1 категория №2</v>
      </c>
      <c r="E121" s="9">
        <f t="shared" ref="E121:AC121" si="231">E22*0.95</f>
        <v>3182.5</v>
      </c>
      <c r="F121" s="55">
        <f t="shared" si="231"/>
        <v>3182.5</v>
      </c>
      <c r="G121" s="9">
        <f t="shared" si="231"/>
        <v>2705.125</v>
      </c>
      <c r="H121" s="9">
        <f t="shared" si="231"/>
        <v>0</v>
      </c>
      <c r="I121" s="98">
        <f t="shared" si="231"/>
        <v>2434.85</v>
      </c>
      <c r="J121" s="17">
        <f t="shared" si="231"/>
        <v>3230</v>
      </c>
      <c r="K121" s="55">
        <f t="shared" si="231"/>
        <v>3230</v>
      </c>
      <c r="L121" s="9">
        <f t="shared" si="231"/>
        <v>2745.5</v>
      </c>
      <c r="M121" s="9">
        <f t="shared" si="231"/>
        <v>0</v>
      </c>
      <c r="N121" s="90">
        <f t="shared" si="231"/>
        <v>2470.9499999999998</v>
      </c>
      <c r="O121" s="9">
        <f t="shared" si="231"/>
        <v>3467.5</v>
      </c>
      <c r="P121" s="55">
        <f t="shared" si="231"/>
        <v>3467.5</v>
      </c>
      <c r="Q121" s="9">
        <f t="shared" si="231"/>
        <v>2947.375</v>
      </c>
      <c r="R121" s="9">
        <f t="shared" si="231"/>
        <v>0</v>
      </c>
      <c r="S121" s="98">
        <f t="shared" si="231"/>
        <v>2652.6374999999998</v>
      </c>
      <c r="T121" s="17">
        <f t="shared" si="231"/>
        <v>3690.75</v>
      </c>
      <c r="U121" s="55">
        <f t="shared" si="231"/>
        <v>3690.75</v>
      </c>
      <c r="V121" s="9">
        <f t="shared" si="231"/>
        <v>3137.1374999999998</v>
      </c>
      <c r="W121" s="9">
        <f t="shared" si="231"/>
        <v>0</v>
      </c>
      <c r="X121" s="90">
        <f t="shared" si="231"/>
        <v>2823.4237499999999</v>
      </c>
      <c r="Y121" s="9">
        <f t="shared" si="231"/>
        <v>3443.75</v>
      </c>
      <c r="Z121" s="55">
        <f t="shared" si="231"/>
        <v>3443.75</v>
      </c>
      <c r="AA121" s="9">
        <f t="shared" si="231"/>
        <v>2927.1875</v>
      </c>
      <c r="AB121" s="9">
        <f t="shared" si="231"/>
        <v>0</v>
      </c>
      <c r="AC121" s="90">
        <f t="shared" si="231"/>
        <v>2634.46875</v>
      </c>
    </row>
    <row r="122" spans="1:29" ht="16.5" thickBot="1" x14ac:dyDescent="0.25">
      <c r="A122" s="142"/>
      <c r="B122" s="92" t="str">
        <f t="shared" ref="B122:D122" si="232">B107</f>
        <v>А2м3к1</v>
      </c>
      <c r="C122" s="93" t="str">
        <f t="shared" si="232"/>
        <v>Апартамент</v>
      </c>
      <c r="D122" s="94" t="str">
        <f t="shared" si="232"/>
        <v>Двухместный Апартамент</v>
      </c>
      <c r="E122" s="95">
        <f t="shared" ref="E122:AC122" si="233">E23*0.95</f>
        <v>5130</v>
      </c>
      <c r="F122" s="96">
        <f t="shared" si="233"/>
        <v>3420</v>
      </c>
      <c r="G122" s="95">
        <f t="shared" si="233"/>
        <v>2907</v>
      </c>
      <c r="H122" s="95">
        <f t="shared" si="233"/>
        <v>3078</v>
      </c>
      <c r="I122" s="100">
        <f t="shared" si="233"/>
        <v>2616.2999999999997</v>
      </c>
      <c r="J122" s="102">
        <f t="shared" si="233"/>
        <v>5201.25</v>
      </c>
      <c r="K122" s="96">
        <f t="shared" si="233"/>
        <v>3467.5</v>
      </c>
      <c r="L122" s="95">
        <f t="shared" si="233"/>
        <v>2947.375</v>
      </c>
      <c r="M122" s="95">
        <f t="shared" si="233"/>
        <v>3120.75</v>
      </c>
      <c r="N122" s="97">
        <f t="shared" si="233"/>
        <v>2652.6374999999998</v>
      </c>
      <c r="O122" s="95">
        <f t="shared" si="233"/>
        <v>5415</v>
      </c>
      <c r="P122" s="96">
        <f t="shared" si="233"/>
        <v>3610</v>
      </c>
      <c r="Q122" s="95">
        <f t="shared" si="233"/>
        <v>3068.5</v>
      </c>
      <c r="R122" s="95">
        <f t="shared" si="233"/>
        <v>3249</v>
      </c>
      <c r="S122" s="100">
        <f t="shared" si="233"/>
        <v>2761.65</v>
      </c>
      <c r="T122" s="102">
        <f t="shared" si="233"/>
        <v>5764.125</v>
      </c>
      <c r="U122" s="96">
        <f t="shared" si="233"/>
        <v>3842.75</v>
      </c>
      <c r="V122" s="95">
        <f t="shared" si="233"/>
        <v>3266.3374999999996</v>
      </c>
      <c r="W122" s="95">
        <f t="shared" si="233"/>
        <v>3458.4749999999999</v>
      </c>
      <c r="X122" s="97">
        <f t="shared" si="233"/>
        <v>2939.7037499999997</v>
      </c>
      <c r="Y122" s="95">
        <f t="shared" si="233"/>
        <v>5536.125</v>
      </c>
      <c r="Z122" s="96">
        <f t="shared" si="233"/>
        <v>3690.75</v>
      </c>
      <c r="AA122" s="95">
        <f t="shared" si="233"/>
        <v>3137.1374999999998</v>
      </c>
      <c r="AB122" s="95">
        <f t="shared" si="233"/>
        <v>3321.6749999999997</v>
      </c>
      <c r="AC122" s="97">
        <f t="shared" si="233"/>
        <v>2823.4237499999999</v>
      </c>
    </row>
    <row r="124" spans="1:29" ht="15" x14ac:dyDescent="0.25">
      <c r="A124" s="22" t="s">
        <v>47</v>
      </c>
    </row>
  </sheetData>
  <autoFilter ref="A8:AC122">
    <filterColumn colId="4" showButton="0"/>
    <filterColumn colId="5" showButton="0"/>
    <filterColumn colId="6" showButton="0"/>
    <filterColumn colId="7" showButton="0"/>
    <filterColumn colId="9" showButton="0"/>
    <filterColumn colId="10" showButton="0"/>
    <filterColumn colId="11" showButton="0"/>
    <filterColumn colId="12" showButton="0"/>
    <filterColumn colId="14" showButton="0"/>
    <filterColumn colId="15" showButton="0"/>
    <filterColumn colId="16" showButton="0"/>
    <filterColumn colId="17" showButton="0"/>
    <filterColumn colId="19" showButton="0"/>
    <filterColumn colId="20" showButton="0"/>
    <filterColumn colId="21" showButton="0"/>
    <filterColumn colId="22" showButton="0"/>
    <filterColumn colId="24" showButton="0"/>
    <filterColumn colId="25" showButton="0"/>
    <filterColumn colId="26" showButton="0"/>
    <filterColumn colId="27" showButton="0"/>
  </autoFilter>
  <mergeCells count="22">
    <mergeCell ref="Y1:AC1"/>
    <mergeCell ref="W2:AC2"/>
    <mergeCell ref="Y3:AC3"/>
    <mergeCell ref="Y4:AC4"/>
    <mergeCell ref="Y5:AC5"/>
    <mergeCell ref="T8:X8"/>
    <mergeCell ref="Y8:AC8"/>
    <mergeCell ref="A10:A23"/>
    <mergeCell ref="A25:A38"/>
    <mergeCell ref="A8:A9"/>
    <mergeCell ref="B8:B9"/>
    <mergeCell ref="C8:C9"/>
    <mergeCell ref="D8:D9"/>
    <mergeCell ref="E8:I8"/>
    <mergeCell ref="J8:N8"/>
    <mergeCell ref="O8:S8"/>
    <mergeCell ref="A94:A107"/>
    <mergeCell ref="A109:A122"/>
    <mergeCell ref="A40:A57"/>
    <mergeCell ref="A59:A72"/>
    <mergeCell ref="A74:A87"/>
    <mergeCell ref="A89:A92"/>
  </mergeCells>
  <pageMargins left="0.23622047244094491" right="0.23622047244094491" top="0.74803149606299213" bottom="0.74803149606299213" header="0.31496062992125984" footer="0.31496062992125984"/>
  <pageSetup paperSize="9" scale="31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8"/>
  <sheetViews>
    <sheetView zoomScale="80" zoomScaleNormal="80" workbookViewId="0">
      <selection activeCell="T32" sqref="T32"/>
    </sheetView>
  </sheetViews>
  <sheetFormatPr defaultColWidth="9.140625" defaultRowHeight="12.75" x14ac:dyDescent="0.2"/>
  <cols>
    <col min="1" max="1" width="13" style="3" customWidth="1"/>
    <col min="2" max="2" width="11.42578125" style="3" hidden="1" customWidth="1"/>
    <col min="3" max="3" width="12.28515625" style="3" hidden="1" customWidth="1"/>
    <col min="4" max="4" width="47.140625" style="3" customWidth="1"/>
    <col min="5" max="24" width="10.140625" style="3" customWidth="1"/>
    <col min="25" max="25" width="11.7109375" style="3" customWidth="1"/>
    <col min="26" max="26" width="12.28515625" style="3" customWidth="1"/>
    <col min="27" max="27" width="10.85546875" style="3" customWidth="1"/>
    <col min="28" max="28" width="10.7109375" style="3" customWidth="1"/>
    <col min="29" max="29" width="11.42578125" style="3" customWidth="1"/>
    <col min="30" max="16384" width="9.140625" style="3"/>
  </cols>
  <sheetData>
    <row r="1" spans="1:29" s="2" customFormat="1" ht="15" customHeight="1" x14ac:dyDescent="0.25">
      <c r="A1" s="13" t="s">
        <v>10</v>
      </c>
      <c r="Y1" s="157" t="s">
        <v>9</v>
      </c>
      <c r="Z1" s="157"/>
      <c r="AA1" s="157"/>
      <c r="AB1" s="157"/>
      <c r="AC1" s="157"/>
    </row>
    <row r="2" spans="1:29" s="2" customFormat="1" ht="15.75" x14ac:dyDescent="0.25">
      <c r="A2" s="13" t="s">
        <v>64</v>
      </c>
      <c r="W2" s="157" t="s">
        <v>65</v>
      </c>
      <c r="X2" s="157"/>
      <c r="Y2" s="157"/>
      <c r="Z2" s="157"/>
      <c r="AA2" s="157"/>
      <c r="AB2" s="157"/>
      <c r="AC2" s="157"/>
    </row>
    <row r="3" spans="1:29" s="2" customFormat="1" ht="15.75" x14ac:dyDescent="0.25">
      <c r="A3" s="13" t="s">
        <v>66</v>
      </c>
      <c r="Y3" s="157" t="s">
        <v>16</v>
      </c>
      <c r="Z3" s="157"/>
      <c r="AA3" s="157"/>
      <c r="AB3" s="157"/>
      <c r="AC3" s="157"/>
    </row>
    <row r="4" spans="1:29" s="2" customFormat="1" ht="15.75" x14ac:dyDescent="0.25">
      <c r="A4" s="13"/>
      <c r="Y4" s="157" t="s">
        <v>54</v>
      </c>
      <c r="Z4" s="157"/>
      <c r="AA4" s="157"/>
      <c r="AB4" s="157"/>
      <c r="AC4" s="157"/>
    </row>
    <row r="5" spans="1:29" s="2" customFormat="1" ht="15.75" x14ac:dyDescent="0.25">
      <c r="Y5" s="157" t="s">
        <v>67</v>
      </c>
      <c r="Z5" s="157"/>
      <c r="AA5" s="157"/>
      <c r="AB5" s="157"/>
      <c r="AC5" s="157"/>
    </row>
    <row r="6" spans="1:29" ht="19.5" x14ac:dyDescent="0.3">
      <c r="B6" s="14" t="s">
        <v>73</v>
      </c>
      <c r="D6" s="14" t="s">
        <v>75</v>
      </c>
    </row>
    <row r="7" spans="1:29" ht="29.25" customHeight="1" thickBot="1" x14ac:dyDescent="0.25"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Y7" s="10"/>
    </row>
    <row r="8" spans="1:29" s="4" customFormat="1" ht="22.5" customHeight="1" x14ac:dyDescent="0.25">
      <c r="A8" s="148" t="s">
        <v>0</v>
      </c>
      <c r="B8" s="150" t="s">
        <v>1</v>
      </c>
      <c r="C8" s="152" t="s">
        <v>2</v>
      </c>
      <c r="D8" s="154" t="s">
        <v>3</v>
      </c>
      <c r="E8" s="147" t="s">
        <v>68</v>
      </c>
      <c r="F8" s="145"/>
      <c r="G8" s="145"/>
      <c r="H8" s="145"/>
      <c r="I8" s="156"/>
      <c r="J8" s="144" t="s">
        <v>69</v>
      </c>
      <c r="K8" s="145"/>
      <c r="L8" s="145"/>
      <c r="M8" s="145"/>
      <c r="N8" s="146"/>
      <c r="O8" s="147" t="s">
        <v>70</v>
      </c>
      <c r="P8" s="145"/>
      <c r="Q8" s="145"/>
      <c r="R8" s="145"/>
      <c r="S8" s="156"/>
      <c r="T8" s="144" t="s">
        <v>71</v>
      </c>
      <c r="U8" s="145"/>
      <c r="V8" s="145"/>
      <c r="W8" s="145"/>
      <c r="X8" s="146"/>
      <c r="Y8" s="147" t="s">
        <v>72</v>
      </c>
      <c r="Z8" s="145"/>
      <c r="AA8" s="145"/>
      <c r="AB8" s="145"/>
      <c r="AC8" s="146"/>
    </row>
    <row r="9" spans="1:29" s="1" customFormat="1" ht="63.75" customHeight="1" thickBot="1" x14ac:dyDescent="0.3">
      <c r="A9" s="149"/>
      <c r="B9" s="151"/>
      <c r="C9" s="153"/>
      <c r="D9" s="155"/>
      <c r="E9" s="103" t="s">
        <v>4</v>
      </c>
      <c r="F9" s="104" t="s">
        <v>5</v>
      </c>
      <c r="G9" s="104" t="s">
        <v>6</v>
      </c>
      <c r="H9" s="104" t="s">
        <v>7</v>
      </c>
      <c r="I9" s="105" t="s">
        <v>8</v>
      </c>
      <c r="J9" s="114" t="s">
        <v>4</v>
      </c>
      <c r="K9" s="104" t="s">
        <v>5</v>
      </c>
      <c r="L9" s="104" t="s">
        <v>6</v>
      </c>
      <c r="M9" s="104" t="s">
        <v>7</v>
      </c>
      <c r="N9" s="115" t="s">
        <v>8</v>
      </c>
      <c r="O9" s="103" t="s">
        <v>4</v>
      </c>
      <c r="P9" s="104" t="s">
        <v>5</v>
      </c>
      <c r="Q9" s="104" t="s">
        <v>6</v>
      </c>
      <c r="R9" s="104" t="s">
        <v>7</v>
      </c>
      <c r="S9" s="105" t="s">
        <v>8</v>
      </c>
      <c r="T9" s="114" t="s">
        <v>4</v>
      </c>
      <c r="U9" s="104" t="s">
        <v>5</v>
      </c>
      <c r="V9" s="104" t="s">
        <v>6</v>
      </c>
      <c r="W9" s="104" t="s">
        <v>7</v>
      </c>
      <c r="X9" s="115" t="s">
        <v>8</v>
      </c>
      <c r="Y9" s="103" t="s">
        <v>4</v>
      </c>
      <c r="Z9" s="104" t="s">
        <v>5</v>
      </c>
      <c r="AA9" s="104" t="s">
        <v>6</v>
      </c>
      <c r="AB9" s="104" t="s">
        <v>7</v>
      </c>
      <c r="AC9" s="115" t="s">
        <v>8</v>
      </c>
    </row>
    <row r="10" spans="1:29" s="6" customFormat="1" ht="18.75" customHeight="1" x14ac:dyDescent="0.25">
      <c r="A10" s="140" t="s">
        <v>76</v>
      </c>
      <c r="B10" s="5" t="s">
        <v>27</v>
      </c>
      <c r="C10" s="37" t="s">
        <v>11</v>
      </c>
      <c r="D10" s="27" t="s">
        <v>17</v>
      </c>
      <c r="E10" s="108">
        <f>Ковид!E10-'Прейскурант 2021'!E10</f>
        <v>570</v>
      </c>
      <c r="F10" s="111">
        <f>Ковид!F10-'Прейскурант 2021'!F10</f>
        <v>380</v>
      </c>
      <c r="G10" s="106">
        <f>Ковид!G10-'Прейскурант 2021'!G10</f>
        <v>323</v>
      </c>
      <c r="H10" s="106">
        <f>Ковид!H10-'Прейскурант 2021'!H10</f>
        <v>342</v>
      </c>
      <c r="I10" s="107">
        <f>Ковид!I10-'Прейскурант 2021'!I10</f>
        <v>290.69999999999982</v>
      </c>
      <c r="J10" s="108">
        <f>Ковид!J10-'Прейскурант 2021'!J10</f>
        <v>570</v>
      </c>
      <c r="K10" s="111">
        <f>Ковид!K10-'Прейскурант 2021'!K10</f>
        <v>380</v>
      </c>
      <c r="L10" s="106">
        <f>Ковид!L10-'Прейскурант 2021'!L10</f>
        <v>323</v>
      </c>
      <c r="M10" s="106">
        <f>Ковид!M10-'Прейскурант 2021'!M10</f>
        <v>342</v>
      </c>
      <c r="N10" s="107">
        <f>Ковид!N10-'Прейскурант 2021'!N10</f>
        <v>290.69999999999982</v>
      </c>
      <c r="O10" s="108">
        <f>Ковид!O10-'Прейскурант 2021'!O10</f>
        <v>570</v>
      </c>
      <c r="P10" s="111">
        <f>Ковид!P10-'Прейскурант 2021'!P10</f>
        <v>380</v>
      </c>
      <c r="Q10" s="106">
        <f>Ковид!Q10-'Прейскурант 2021'!Q10</f>
        <v>323</v>
      </c>
      <c r="R10" s="106">
        <f>Ковид!R10-'Прейскурант 2021'!R10</f>
        <v>342</v>
      </c>
      <c r="S10" s="107">
        <f>Ковид!S10-'Прейскурант 2021'!S10</f>
        <v>290.69999999999982</v>
      </c>
      <c r="T10" s="108">
        <f>Ковид!T10-'Прейскурант 2021'!T10</f>
        <v>570</v>
      </c>
      <c r="U10" s="111">
        <f>Ковид!U10-'Прейскурант 2021'!U10</f>
        <v>380</v>
      </c>
      <c r="V10" s="106">
        <f>Ковид!V10-'Прейскурант 2021'!V10</f>
        <v>323</v>
      </c>
      <c r="W10" s="106">
        <f>Ковид!W10-'Прейскурант 2021'!W10</f>
        <v>342</v>
      </c>
      <c r="X10" s="107">
        <f>Ковид!X10-'Прейскурант 2021'!X10</f>
        <v>290.69999999999982</v>
      </c>
      <c r="Y10" s="108">
        <f>Ковид!Y10-'Прейскурант 2021'!Y10</f>
        <v>570</v>
      </c>
      <c r="Z10" s="111">
        <f>Ковид!Z10-'Прейскурант 2021'!Z10</f>
        <v>380</v>
      </c>
      <c r="AA10" s="106">
        <f>Ковид!AA10-'Прейскурант 2021'!AA10</f>
        <v>323</v>
      </c>
      <c r="AB10" s="106">
        <f>Ковид!AB10-'Прейскурант 2021'!AB10</f>
        <v>342</v>
      </c>
      <c r="AC10" s="107">
        <f>Ковид!AC10-'Прейскурант 2021'!AC10</f>
        <v>290.69999999999982</v>
      </c>
    </row>
    <row r="11" spans="1:29" s="6" customFormat="1" ht="15.75" x14ac:dyDescent="0.25">
      <c r="A11" s="140"/>
      <c r="B11" s="5" t="s">
        <v>35</v>
      </c>
      <c r="C11" s="37" t="s">
        <v>11</v>
      </c>
      <c r="D11" s="27" t="s">
        <v>18</v>
      </c>
      <c r="E11" s="109">
        <f>Ковид!E11-'Прейскурант 2021'!E11</f>
        <v>570</v>
      </c>
      <c r="F11" s="112">
        <f>Ковид!F11-'Прейскурант 2021'!F11</f>
        <v>380</v>
      </c>
      <c r="G11" s="9">
        <f>Ковид!G11-'Прейскурант 2021'!G11</f>
        <v>323</v>
      </c>
      <c r="H11" s="9">
        <f>Ковид!H11-'Прейскурант 2021'!H11</f>
        <v>342</v>
      </c>
      <c r="I11" s="90">
        <f>Ковид!I11-'Прейскурант 2021'!I11</f>
        <v>290.69999999999982</v>
      </c>
      <c r="J11" s="109">
        <f>Ковид!J11-'Прейскурант 2021'!J11</f>
        <v>570</v>
      </c>
      <c r="K11" s="112">
        <f>Ковид!K11-'Прейскурант 2021'!K11</f>
        <v>380</v>
      </c>
      <c r="L11" s="9">
        <f>Ковид!L11-'Прейскурант 2021'!L11</f>
        <v>323</v>
      </c>
      <c r="M11" s="9">
        <f>Ковид!M11-'Прейскурант 2021'!M11</f>
        <v>342</v>
      </c>
      <c r="N11" s="90">
        <f>Ковид!N11-'Прейскурант 2021'!N11</f>
        <v>290.69999999999982</v>
      </c>
      <c r="O11" s="109">
        <f>Ковид!O11-'Прейскурант 2021'!O11</f>
        <v>570</v>
      </c>
      <c r="P11" s="112">
        <f>Ковид!P11-'Прейскурант 2021'!P11</f>
        <v>380</v>
      </c>
      <c r="Q11" s="9">
        <f>Ковид!Q11-'Прейскурант 2021'!Q11</f>
        <v>323</v>
      </c>
      <c r="R11" s="9">
        <f>Ковид!R11-'Прейскурант 2021'!R11</f>
        <v>342</v>
      </c>
      <c r="S11" s="90">
        <f>Ковид!S11-'Прейскурант 2021'!S11</f>
        <v>290.69999999999982</v>
      </c>
      <c r="T11" s="109">
        <f>Ковид!T11-'Прейскурант 2021'!T11</f>
        <v>570</v>
      </c>
      <c r="U11" s="112">
        <f>Ковид!U11-'Прейскурант 2021'!U11</f>
        <v>380</v>
      </c>
      <c r="V11" s="9">
        <f>Ковид!V11-'Прейскурант 2021'!V11</f>
        <v>323</v>
      </c>
      <c r="W11" s="9">
        <f>Ковид!W11-'Прейскурант 2021'!W11</f>
        <v>342</v>
      </c>
      <c r="X11" s="90">
        <f>Ковид!X11-'Прейскурант 2021'!X11</f>
        <v>290.70000000000027</v>
      </c>
      <c r="Y11" s="109">
        <f>Ковид!Y11-'Прейскурант 2021'!Y11</f>
        <v>570</v>
      </c>
      <c r="Z11" s="112">
        <f>Ковид!Z11-'Прейскурант 2021'!Z11</f>
        <v>380</v>
      </c>
      <c r="AA11" s="9">
        <f>Ковид!AA11-'Прейскурант 2021'!AA11</f>
        <v>323</v>
      </c>
      <c r="AB11" s="9">
        <f>Ковид!AB11-'Прейскурант 2021'!AB11</f>
        <v>342</v>
      </c>
      <c r="AC11" s="90">
        <f>Ковид!AC11-'Прейскурант 2021'!AC11</f>
        <v>290.70000000000027</v>
      </c>
    </row>
    <row r="12" spans="1:29" s="6" customFormat="1" ht="15.75" x14ac:dyDescent="0.25">
      <c r="A12" s="140"/>
      <c r="B12" s="5" t="s">
        <v>28</v>
      </c>
      <c r="C12" s="37" t="s">
        <v>11</v>
      </c>
      <c r="D12" s="27" t="s">
        <v>19</v>
      </c>
      <c r="E12" s="109">
        <f>Ковид!E12-'Прейскурант 2021'!E12</f>
        <v>380</v>
      </c>
      <c r="F12" s="112">
        <f>Ковид!F12-'Прейскурант 2021'!F12</f>
        <v>380</v>
      </c>
      <c r="G12" s="9">
        <f>Ковид!G12-'Прейскурант 2021'!G12</f>
        <v>323</v>
      </c>
      <c r="H12" s="9">
        <f>Ковид!H12-'Прейскурант 2021'!H12</f>
        <v>0</v>
      </c>
      <c r="I12" s="90">
        <f>Ковид!I12-'Прейскурант 2021'!I12</f>
        <v>290.94999999999982</v>
      </c>
      <c r="J12" s="109">
        <f>Ковид!J12-'Прейскурант 2021'!J12</f>
        <v>380</v>
      </c>
      <c r="K12" s="112">
        <f>Ковид!K12-'Прейскурант 2021'!K12</f>
        <v>380</v>
      </c>
      <c r="L12" s="9">
        <f>Ковид!L12-'Прейскурант 2021'!L12</f>
        <v>323</v>
      </c>
      <c r="M12" s="9">
        <f>Ковид!M12-'Прейскурант 2021'!M12</f>
        <v>0</v>
      </c>
      <c r="N12" s="90">
        <f>Ковид!N12-'Прейскурант 2021'!N12</f>
        <v>290.19999999999982</v>
      </c>
      <c r="O12" s="109">
        <f>Ковид!O12-'Прейскурант 2021'!O12</f>
        <v>380</v>
      </c>
      <c r="P12" s="112">
        <f>Ковид!P12-'Прейскурант 2021'!P12</f>
        <v>380</v>
      </c>
      <c r="Q12" s="9">
        <f>Ковид!Q12-'Прейскурант 2021'!Q12</f>
        <v>323</v>
      </c>
      <c r="R12" s="9">
        <f>Ковид!R12-'Прейскурант 2021'!R12</f>
        <v>0</v>
      </c>
      <c r="S12" s="90">
        <f>Ковид!S12-'Прейскурант 2021'!S12</f>
        <v>290.94999999999982</v>
      </c>
      <c r="T12" s="109">
        <f>Ковид!T12-'Прейскурант 2021'!T12</f>
        <v>380</v>
      </c>
      <c r="U12" s="112">
        <f>Ковид!U12-'Прейскурант 2021'!U12</f>
        <v>380</v>
      </c>
      <c r="V12" s="9">
        <f>Ковид!V12-'Прейскурант 2021'!V12</f>
        <v>323</v>
      </c>
      <c r="W12" s="9">
        <f>Ковид!W12-'Прейскурант 2021'!W12</f>
        <v>0</v>
      </c>
      <c r="X12" s="90">
        <f>Ковид!X12-'Прейскурант 2021'!X12</f>
        <v>291.07499999999982</v>
      </c>
      <c r="Y12" s="109">
        <f>Ковид!Y12-'Прейскурант 2021'!Y12</f>
        <v>380</v>
      </c>
      <c r="Z12" s="112">
        <f>Ковид!Z12-'Прейскурант 2021'!Z12</f>
        <v>380</v>
      </c>
      <c r="AA12" s="9">
        <f>Ковид!AA12-'Прейскурант 2021'!AA12</f>
        <v>323</v>
      </c>
      <c r="AB12" s="9">
        <f>Ковид!AB12-'Прейскурант 2021'!AB12</f>
        <v>0</v>
      </c>
      <c r="AC12" s="90">
        <f>Ковид!AC12-'Прейскурант 2021'!AC12</f>
        <v>290.84999999999991</v>
      </c>
    </row>
    <row r="13" spans="1:29" s="6" customFormat="1" ht="15.75" x14ac:dyDescent="0.25">
      <c r="A13" s="140"/>
      <c r="B13" s="5" t="s">
        <v>29</v>
      </c>
      <c r="C13" s="37" t="s">
        <v>12</v>
      </c>
      <c r="D13" s="27" t="s">
        <v>20</v>
      </c>
      <c r="E13" s="109">
        <f>Ковид!E13-'Прейскурант 2021'!E13</f>
        <v>570</v>
      </c>
      <c r="F13" s="112">
        <f>Ковид!F13-'Прейскурант 2021'!F13</f>
        <v>380</v>
      </c>
      <c r="G13" s="9">
        <f>Ковид!G13-'Прейскурант 2021'!G13</f>
        <v>323</v>
      </c>
      <c r="H13" s="9">
        <f>Ковид!H13-'Прейскурант 2021'!H13</f>
        <v>342</v>
      </c>
      <c r="I13" s="90">
        <f>Ковид!I13-'Прейскурант 2021'!I13</f>
        <v>290.69999999999982</v>
      </c>
      <c r="J13" s="109">
        <f>Ковид!J13-'Прейскурант 2021'!J13</f>
        <v>570</v>
      </c>
      <c r="K13" s="112">
        <f>Ковид!K13-'Прейскурант 2021'!K13</f>
        <v>380</v>
      </c>
      <c r="L13" s="9">
        <f>Ковид!L13-'Прейскурант 2021'!L13</f>
        <v>323</v>
      </c>
      <c r="M13" s="9">
        <f>Ковид!M13-'Прейскурант 2021'!M13</f>
        <v>342</v>
      </c>
      <c r="N13" s="90">
        <f>Ковид!N13-'Прейскурант 2021'!N13</f>
        <v>290.69999999999982</v>
      </c>
      <c r="O13" s="109">
        <f>Ковид!O13-'Прейскурант 2021'!O13</f>
        <v>570</v>
      </c>
      <c r="P13" s="112">
        <f>Ковид!P13-'Прейскурант 2021'!P13</f>
        <v>380</v>
      </c>
      <c r="Q13" s="9">
        <f>Ковид!Q13-'Прейскурант 2021'!Q13</f>
        <v>323</v>
      </c>
      <c r="R13" s="9">
        <f>Ковид!R13-'Прейскурант 2021'!R13</f>
        <v>342</v>
      </c>
      <c r="S13" s="90">
        <f>Ковид!S13-'Прейскурант 2021'!S13</f>
        <v>290.69999999999982</v>
      </c>
      <c r="T13" s="109">
        <f>Ковид!T13-'Прейскурант 2021'!T13</f>
        <v>570</v>
      </c>
      <c r="U13" s="112">
        <f>Ковид!U13-'Прейскурант 2021'!U13</f>
        <v>380</v>
      </c>
      <c r="V13" s="9">
        <f>Ковид!V13-'Прейскурант 2021'!V13</f>
        <v>323</v>
      </c>
      <c r="W13" s="9">
        <f>Ковид!W13-'Прейскурант 2021'!W13</f>
        <v>342</v>
      </c>
      <c r="X13" s="90">
        <f>Ковид!X13-'Прейскурант 2021'!X13</f>
        <v>290.69999999999982</v>
      </c>
      <c r="Y13" s="109">
        <f>Ковид!Y13-'Прейскурант 2021'!Y13</f>
        <v>570</v>
      </c>
      <c r="Z13" s="112">
        <f>Ковид!Z13-'Прейскурант 2021'!Z13</f>
        <v>380</v>
      </c>
      <c r="AA13" s="9">
        <f>Ковид!AA13-'Прейскурант 2021'!AA13</f>
        <v>323</v>
      </c>
      <c r="AB13" s="9">
        <f>Ковид!AB13-'Прейскурант 2021'!AB13</f>
        <v>342</v>
      </c>
      <c r="AC13" s="90">
        <f>Ковид!AC13-'Прейскурант 2021'!AC13</f>
        <v>290.70000000000027</v>
      </c>
    </row>
    <row r="14" spans="1:29" s="6" customFormat="1" ht="15.75" x14ac:dyDescent="0.25">
      <c r="A14" s="140"/>
      <c r="B14" s="5" t="s">
        <v>36</v>
      </c>
      <c r="C14" s="37" t="s">
        <v>12</v>
      </c>
      <c r="D14" s="27" t="s">
        <v>21</v>
      </c>
      <c r="E14" s="109">
        <f>Ковид!E14-'Прейскурант 2021'!E14</f>
        <v>570</v>
      </c>
      <c r="F14" s="112">
        <f>Ковид!F14-'Прейскурант 2021'!F14</f>
        <v>380</v>
      </c>
      <c r="G14" s="9">
        <f>Ковид!G14-'Прейскурант 2021'!G14</f>
        <v>323</v>
      </c>
      <c r="H14" s="9">
        <f>Ковид!H14-'Прейскурант 2021'!H14</f>
        <v>342</v>
      </c>
      <c r="I14" s="90">
        <f>Ковид!I14-'Прейскурант 2021'!I14</f>
        <v>290.69999999999982</v>
      </c>
      <c r="J14" s="109">
        <f>Ковид!J14-'Прейскурант 2021'!J14</f>
        <v>570</v>
      </c>
      <c r="K14" s="112">
        <f>Ковид!K14-'Прейскурант 2021'!K14</f>
        <v>380</v>
      </c>
      <c r="L14" s="9">
        <f>Ковид!L14-'Прейскурант 2021'!L14</f>
        <v>323</v>
      </c>
      <c r="M14" s="9">
        <f>Ковид!M14-'Прейскурант 2021'!M14</f>
        <v>342</v>
      </c>
      <c r="N14" s="90">
        <f>Ковид!N14-'Прейскурант 2021'!N14</f>
        <v>290.69999999999982</v>
      </c>
      <c r="O14" s="109">
        <f>Ковид!O14-'Прейскурант 2021'!O14</f>
        <v>570</v>
      </c>
      <c r="P14" s="112">
        <f>Ковид!P14-'Прейскурант 2021'!P14</f>
        <v>380</v>
      </c>
      <c r="Q14" s="9">
        <f>Ковид!Q14-'Прейскурант 2021'!Q14</f>
        <v>323</v>
      </c>
      <c r="R14" s="9">
        <f>Ковид!R14-'Прейскурант 2021'!R14</f>
        <v>342</v>
      </c>
      <c r="S14" s="90">
        <f>Ковид!S14-'Прейскурант 2021'!S14</f>
        <v>290.69999999999982</v>
      </c>
      <c r="T14" s="109">
        <f>Ковид!T14-'Прейскурант 2021'!T14</f>
        <v>570</v>
      </c>
      <c r="U14" s="112">
        <f>Ковид!U14-'Прейскурант 2021'!U14</f>
        <v>380</v>
      </c>
      <c r="V14" s="9">
        <f>Ковид!V14-'Прейскурант 2021'!V14</f>
        <v>323</v>
      </c>
      <c r="W14" s="9">
        <f>Ковид!W14-'Прейскурант 2021'!W14</f>
        <v>342</v>
      </c>
      <c r="X14" s="90">
        <f>Ковид!X14-'Прейскурант 2021'!X14</f>
        <v>290.69999999999982</v>
      </c>
      <c r="Y14" s="109">
        <f>Ковид!Y14-'Прейскурант 2021'!Y14</f>
        <v>570</v>
      </c>
      <c r="Z14" s="112">
        <f>Ковид!Z14-'Прейскурант 2021'!Z14</f>
        <v>380</v>
      </c>
      <c r="AA14" s="9">
        <f>Ковид!AA14-'Прейскурант 2021'!AA14</f>
        <v>323</v>
      </c>
      <c r="AB14" s="9">
        <f>Ковид!AB14-'Прейскурант 2021'!AB14</f>
        <v>342</v>
      </c>
      <c r="AC14" s="90">
        <f>Ковид!AC14-'Прейскурант 2021'!AC14</f>
        <v>290.69999999999982</v>
      </c>
    </row>
    <row r="15" spans="1:29" s="6" customFormat="1" ht="31.5" x14ac:dyDescent="0.25">
      <c r="A15" s="140"/>
      <c r="B15" s="5" t="s">
        <v>46</v>
      </c>
      <c r="C15" s="37" t="s">
        <v>12</v>
      </c>
      <c r="D15" s="27" t="s">
        <v>45</v>
      </c>
      <c r="E15" s="109">
        <f>Ковид!E15-'Прейскурант 2021'!E15</f>
        <v>570</v>
      </c>
      <c r="F15" s="112">
        <f>Ковид!F15-'Прейскурант 2021'!F15</f>
        <v>380</v>
      </c>
      <c r="G15" s="9">
        <f>Ковид!G15-'Прейскурант 2021'!G15</f>
        <v>323</v>
      </c>
      <c r="H15" s="9">
        <f>Ковид!H15-'Прейскурант 2021'!H15</f>
        <v>342</v>
      </c>
      <c r="I15" s="90">
        <f>Ковид!I15-'Прейскурант 2021'!I15</f>
        <v>290.69999999999982</v>
      </c>
      <c r="J15" s="109">
        <f>Ковид!J15-'Прейскурант 2021'!J15</f>
        <v>570</v>
      </c>
      <c r="K15" s="112">
        <f>Ковид!K15-'Прейскурант 2021'!K15</f>
        <v>380</v>
      </c>
      <c r="L15" s="9">
        <f>Ковид!L15-'Прейскурант 2021'!L15</f>
        <v>323</v>
      </c>
      <c r="M15" s="9">
        <f>Ковид!M15-'Прейскурант 2021'!M15</f>
        <v>342</v>
      </c>
      <c r="N15" s="90">
        <f>Ковид!N15-'Прейскурант 2021'!N15</f>
        <v>290.69999999999982</v>
      </c>
      <c r="O15" s="109">
        <f>Ковид!O15-'Прейскурант 2021'!O15</f>
        <v>570</v>
      </c>
      <c r="P15" s="112">
        <f>Ковид!P15-'Прейскурант 2021'!P15</f>
        <v>380</v>
      </c>
      <c r="Q15" s="9">
        <f>Ковид!Q15-'Прейскурант 2021'!Q15</f>
        <v>323</v>
      </c>
      <c r="R15" s="9">
        <f>Ковид!R15-'Прейскурант 2021'!R15</f>
        <v>342</v>
      </c>
      <c r="S15" s="90">
        <f>Ковид!S15-'Прейскурант 2021'!S15</f>
        <v>290.69999999999982</v>
      </c>
      <c r="T15" s="109">
        <f>Ковид!T15-'Прейскурант 2021'!T15</f>
        <v>570</v>
      </c>
      <c r="U15" s="112">
        <f>Ковид!U15-'Прейскурант 2021'!U15</f>
        <v>380</v>
      </c>
      <c r="V15" s="9">
        <f>Ковид!V15-'Прейскурант 2021'!V15</f>
        <v>323</v>
      </c>
      <c r="W15" s="9">
        <f>Ковид!W15-'Прейскурант 2021'!W15</f>
        <v>342</v>
      </c>
      <c r="X15" s="90">
        <f>Ковид!X15-'Прейскурант 2021'!X15</f>
        <v>290.69999999999982</v>
      </c>
      <c r="Y15" s="109">
        <f>Ковид!Y15-'Прейскурант 2021'!Y15</f>
        <v>570</v>
      </c>
      <c r="Z15" s="112">
        <f>Ковид!Z15-'Прейскурант 2021'!Z15</f>
        <v>380</v>
      </c>
      <c r="AA15" s="9">
        <f>Ковид!AA15-'Прейскурант 2021'!AA15</f>
        <v>323</v>
      </c>
      <c r="AB15" s="9">
        <f>Ковид!AB15-'Прейскурант 2021'!AB15</f>
        <v>342</v>
      </c>
      <c r="AC15" s="90">
        <f>Ковид!AC15-'Прейскурант 2021'!AC15</f>
        <v>290.69999999999982</v>
      </c>
    </row>
    <row r="16" spans="1:29" s="15" customFormat="1" ht="15.75" x14ac:dyDescent="0.25">
      <c r="A16" s="140"/>
      <c r="B16" s="11" t="s">
        <v>30</v>
      </c>
      <c r="C16" s="24" t="s">
        <v>12</v>
      </c>
      <c r="D16" s="28" t="s">
        <v>22</v>
      </c>
      <c r="E16" s="109">
        <f>Ковид!E16-'Прейскурант 2021'!E16</f>
        <v>570</v>
      </c>
      <c r="F16" s="112">
        <f>Ковид!F16-'Прейскурант 2021'!F16</f>
        <v>380</v>
      </c>
      <c r="G16" s="9">
        <f>Ковид!G16-'Прейскурант 2021'!G16</f>
        <v>323</v>
      </c>
      <c r="H16" s="9">
        <f>Ковид!H16-'Прейскурант 2021'!H16</f>
        <v>342</v>
      </c>
      <c r="I16" s="90">
        <f>Ковид!I16-'Прейскурант 2021'!I16</f>
        <v>290.69999999999982</v>
      </c>
      <c r="J16" s="109">
        <f>Ковид!J16-'Прейскурант 2021'!J16</f>
        <v>570</v>
      </c>
      <c r="K16" s="112">
        <f>Ковид!K16-'Прейскурант 2021'!K16</f>
        <v>380</v>
      </c>
      <c r="L16" s="9">
        <f>Ковид!L16-'Прейскурант 2021'!L16</f>
        <v>323</v>
      </c>
      <c r="M16" s="9">
        <f>Ковид!M16-'Прейскурант 2021'!M16</f>
        <v>342</v>
      </c>
      <c r="N16" s="90">
        <f>Ковид!N16-'Прейскурант 2021'!N16</f>
        <v>290.69999999999982</v>
      </c>
      <c r="O16" s="109">
        <f>Ковид!O16-'Прейскурант 2021'!O16</f>
        <v>570</v>
      </c>
      <c r="P16" s="112">
        <f>Ковид!P16-'Прейскурант 2021'!P16</f>
        <v>380</v>
      </c>
      <c r="Q16" s="9">
        <f>Ковид!Q16-'Прейскурант 2021'!Q16</f>
        <v>323</v>
      </c>
      <c r="R16" s="9">
        <f>Ковид!R16-'Прейскурант 2021'!R16</f>
        <v>342</v>
      </c>
      <c r="S16" s="90">
        <f>Ковид!S16-'Прейскурант 2021'!S16</f>
        <v>290.69999999999982</v>
      </c>
      <c r="T16" s="109">
        <f>Ковид!T16-'Прейскурант 2021'!T16</f>
        <v>570</v>
      </c>
      <c r="U16" s="112">
        <f>Ковид!U16-'Прейскурант 2021'!U16</f>
        <v>380</v>
      </c>
      <c r="V16" s="9">
        <f>Ковид!V16-'Прейскурант 2021'!V16</f>
        <v>323</v>
      </c>
      <c r="W16" s="9">
        <f>Ковид!W16-'Прейскурант 2021'!W16</f>
        <v>342</v>
      </c>
      <c r="X16" s="90">
        <f>Ковид!X16-'Прейскурант 2021'!X16</f>
        <v>290.69999999999982</v>
      </c>
      <c r="Y16" s="109">
        <f>Ковид!Y16-'Прейскурант 2021'!Y16</f>
        <v>570</v>
      </c>
      <c r="Z16" s="112">
        <f>Ковид!Z16-'Прейскурант 2021'!Z16</f>
        <v>380</v>
      </c>
      <c r="AA16" s="9">
        <f>Ковид!AA16-'Прейскурант 2021'!AA16</f>
        <v>323</v>
      </c>
      <c r="AB16" s="9">
        <f>Ковид!AB16-'Прейскурант 2021'!AB16</f>
        <v>342</v>
      </c>
      <c r="AC16" s="90">
        <f>Ковид!AC16-'Прейскурант 2021'!AC16</f>
        <v>290.69999999999982</v>
      </c>
    </row>
    <row r="17" spans="1:29" s="15" customFormat="1" ht="36.75" customHeight="1" x14ac:dyDescent="0.25">
      <c r="A17" s="140"/>
      <c r="B17" s="11" t="s">
        <v>31</v>
      </c>
      <c r="C17" s="24" t="s">
        <v>12</v>
      </c>
      <c r="D17" s="28" t="s">
        <v>23</v>
      </c>
      <c r="E17" s="109">
        <f>Ковид!E17-'Прейскурант 2021'!E17</f>
        <v>570</v>
      </c>
      <c r="F17" s="112">
        <f>Ковид!F17-'Прейскурант 2021'!F17</f>
        <v>380</v>
      </c>
      <c r="G17" s="9">
        <f>Ковид!G17-'Прейскурант 2021'!G17</f>
        <v>323</v>
      </c>
      <c r="H17" s="9">
        <f>Ковид!H17-'Прейскурант 2021'!H17</f>
        <v>342</v>
      </c>
      <c r="I17" s="90">
        <f>Ковид!I17-'Прейскурант 2021'!I17</f>
        <v>290.69999999999982</v>
      </c>
      <c r="J17" s="109">
        <f>Ковид!J17-'Прейскурант 2021'!J17</f>
        <v>570</v>
      </c>
      <c r="K17" s="112">
        <f>Ковид!K17-'Прейскурант 2021'!K17</f>
        <v>380</v>
      </c>
      <c r="L17" s="9">
        <f>Ковид!L17-'Прейскурант 2021'!L17</f>
        <v>323</v>
      </c>
      <c r="M17" s="9">
        <f>Ковид!M17-'Прейскурант 2021'!M17</f>
        <v>342</v>
      </c>
      <c r="N17" s="90">
        <f>Ковид!N17-'Прейскурант 2021'!N17</f>
        <v>290.69999999999982</v>
      </c>
      <c r="O17" s="109">
        <f>Ковид!O17-'Прейскурант 2021'!O17</f>
        <v>570</v>
      </c>
      <c r="P17" s="112">
        <f>Ковид!P17-'Прейскурант 2021'!P17</f>
        <v>380</v>
      </c>
      <c r="Q17" s="9">
        <f>Ковид!Q17-'Прейскурант 2021'!Q17</f>
        <v>323</v>
      </c>
      <c r="R17" s="9">
        <f>Ковид!R17-'Прейскурант 2021'!R17</f>
        <v>342</v>
      </c>
      <c r="S17" s="90">
        <f>Ковид!S17-'Прейскурант 2021'!S17</f>
        <v>290.69999999999982</v>
      </c>
      <c r="T17" s="109">
        <f>Ковид!T17-'Прейскурант 2021'!T17</f>
        <v>570</v>
      </c>
      <c r="U17" s="112">
        <f>Ковид!U17-'Прейскурант 2021'!U17</f>
        <v>380</v>
      </c>
      <c r="V17" s="9">
        <f>Ковид!V17-'Прейскурант 2021'!V17</f>
        <v>323</v>
      </c>
      <c r="W17" s="9">
        <f>Ковид!W17-'Прейскурант 2021'!W17</f>
        <v>342</v>
      </c>
      <c r="X17" s="90">
        <f>Ковид!X17-'Прейскурант 2021'!X17</f>
        <v>290.69999999999982</v>
      </c>
      <c r="Y17" s="109">
        <f>Ковид!Y17-'Прейскурант 2021'!Y17</f>
        <v>570</v>
      </c>
      <c r="Z17" s="112">
        <f>Ковид!Z17-'Прейскурант 2021'!Z17</f>
        <v>380</v>
      </c>
      <c r="AA17" s="9">
        <f>Ковид!AA17-'Прейскурант 2021'!AA17</f>
        <v>323</v>
      </c>
      <c r="AB17" s="9">
        <f>Ковид!AB17-'Прейскурант 2021'!AB17</f>
        <v>342</v>
      </c>
      <c r="AC17" s="90">
        <f>Ковид!AC17-'Прейскурант 2021'!AC17</f>
        <v>290.69999999999982</v>
      </c>
    </row>
    <row r="18" spans="1:29" s="15" customFormat="1" ht="15.75" x14ac:dyDescent="0.25">
      <c r="A18" s="140"/>
      <c r="B18" s="11" t="s">
        <v>32</v>
      </c>
      <c r="C18" s="24" t="s">
        <v>12</v>
      </c>
      <c r="D18" s="28" t="s">
        <v>24</v>
      </c>
      <c r="E18" s="109">
        <f>Ковид!E18-'Прейскурант 2021'!E18</f>
        <v>380</v>
      </c>
      <c r="F18" s="112">
        <f>Ковид!F18-'Прейскурант 2021'!F18</f>
        <v>380</v>
      </c>
      <c r="G18" s="9">
        <f>Ковид!G18-'Прейскурант 2021'!G18</f>
        <v>323</v>
      </c>
      <c r="H18" s="9">
        <f>Ковид!H18-'Прейскурант 2021'!H18</f>
        <v>0</v>
      </c>
      <c r="I18" s="90">
        <f>Ковид!I18-'Прейскурант 2021'!I18</f>
        <v>290.44999999999982</v>
      </c>
      <c r="J18" s="109">
        <f>Ковид!J18-'Прейскурант 2021'!J18</f>
        <v>380</v>
      </c>
      <c r="K18" s="112">
        <f>Ковид!K18-'Прейскурант 2021'!K18</f>
        <v>380</v>
      </c>
      <c r="L18" s="9">
        <f>Ковид!L18-'Прейскурант 2021'!L18</f>
        <v>323</v>
      </c>
      <c r="M18" s="9">
        <f>Ковид!M18-'Прейскурант 2021'!M18</f>
        <v>0</v>
      </c>
      <c r="N18" s="90">
        <f>Ковид!N18-'Прейскурант 2021'!N18</f>
        <v>290.69999999999982</v>
      </c>
      <c r="O18" s="109">
        <f>Ковид!O18-'Прейскурант 2021'!O18</f>
        <v>380</v>
      </c>
      <c r="P18" s="112">
        <f>Ковид!P18-'Прейскурант 2021'!P18</f>
        <v>380</v>
      </c>
      <c r="Q18" s="9">
        <f>Ковид!Q18-'Прейскурант 2021'!Q18</f>
        <v>323</v>
      </c>
      <c r="R18" s="9">
        <f>Ковид!R18-'Прейскурант 2021'!R18</f>
        <v>0</v>
      </c>
      <c r="S18" s="90">
        <f>Ковид!S18-'Прейскурант 2021'!S18</f>
        <v>290.69999999999982</v>
      </c>
      <c r="T18" s="109">
        <f>Ковид!T18-'Прейскурант 2021'!T18</f>
        <v>380</v>
      </c>
      <c r="U18" s="112">
        <f>Ковид!U18-'Прейскурант 2021'!U18</f>
        <v>380</v>
      </c>
      <c r="V18" s="9">
        <f>Ковид!V18-'Прейскурант 2021'!V18</f>
        <v>323</v>
      </c>
      <c r="W18" s="9">
        <f>Ковид!W18-'Прейскурант 2021'!W18</f>
        <v>0</v>
      </c>
      <c r="X18" s="90">
        <f>Ковид!X18-'Прейскурант 2021'!X18</f>
        <v>290.70000000000027</v>
      </c>
      <c r="Y18" s="109">
        <f>Ковид!Y18-'Прейскурант 2021'!Y18</f>
        <v>380</v>
      </c>
      <c r="Z18" s="112">
        <f>Ковид!Z18-'Прейскурант 2021'!Z18</f>
        <v>380</v>
      </c>
      <c r="AA18" s="9">
        <f>Ковид!AA18-'Прейскурант 2021'!AA18</f>
        <v>323</v>
      </c>
      <c r="AB18" s="9">
        <f>Ковид!AB18-'Прейскурант 2021'!AB18</f>
        <v>0</v>
      </c>
      <c r="AC18" s="90">
        <f>Ковид!AC18-'Прейскурант 2021'!AC18</f>
        <v>290.69999999999982</v>
      </c>
    </row>
    <row r="19" spans="1:29" s="15" customFormat="1" ht="31.5" x14ac:dyDescent="0.25">
      <c r="A19" s="140"/>
      <c r="B19" s="11" t="s">
        <v>41</v>
      </c>
      <c r="C19" s="24" t="s">
        <v>42</v>
      </c>
      <c r="D19" s="28" t="s">
        <v>55</v>
      </c>
      <c r="E19" s="109">
        <f>Ковид!E19-'Прейскурант 2021'!E19</f>
        <v>380</v>
      </c>
      <c r="F19" s="112">
        <f>Ковид!F19-'Прейскурант 2021'!F19</f>
        <v>380</v>
      </c>
      <c r="G19" s="9">
        <f>Ковид!G19-'Прейскурант 2021'!G19</f>
        <v>323</v>
      </c>
      <c r="H19" s="9">
        <f>Ковид!H19-'Прейскурант 2021'!H19</f>
        <v>0</v>
      </c>
      <c r="I19" s="90">
        <f>Ковид!I19-'Прейскурант 2021'!I19</f>
        <v>290.69999999999982</v>
      </c>
      <c r="J19" s="109">
        <f>Ковид!J19-'Прейскурант 2021'!J19</f>
        <v>380</v>
      </c>
      <c r="K19" s="112">
        <f>Ковид!K19-'Прейскурант 2021'!K19</f>
        <v>380</v>
      </c>
      <c r="L19" s="9">
        <f>Ковид!L19-'Прейскурант 2021'!L19</f>
        <v>323</v>
      </c>
      <c r="M19" s="9">
        <f>Ковид!M19-'Прейскурант 2021'!M19</f>
        <v>0</v>
      </c>
      <c r="N19" s="90">
        <f>Ковид!N19-'Прейскурант 2021'!N19</f>
        <v>290.69999999999982</v>
      </c>
      <c r="O19" s="109">
        <f>Ковид!O19-'Прейскурант 2021'!O19</f>
        <v>380</v>
      </c>
      <c r="P19" s="112">
        <f>Ковид!P19-'Прейскурант 2021'!P19</f>
        <v>380</v>
      </c>
      <c r="Q19" s="9">
        <f>Ковид!Q19-'Прейскурант 2021'!Q19</f>
        <v>323</v>
      </c>
      <c r="R19" s="9">
        <f>Ковид!R19-'Прейскурант 2021'!R19</f>
        <v>0</v>
      </c>
      <c r="S19" s="90">
        <f>Ковид!S19-'Прейскурант 2021'!S19</f>
        <v>290.69999999999982</v>
      </c>
      <c r="T19" s="109">
        <f>Ковид!T19-'Прейскурант 2021'!T19</f>
        <v>380</v>
      </c>
      <c r="U19" s="112">
        <f>Ковид!U19-'Прейскурант 2021'!U19</f>
        <v>380</v>
      </c>
      <c r="V19" s="9">
        <f>Ковид!V19-'Прейскурант 2021'!V19</f>
        <v>323</v>
      </c>
      <c r="W19" s="9">
        <f>Ковид!W19-'Прейскурант 2021'!W19</f>
        <v>0</v>
      </c>
      <c r="X19" s="90">
        <f>Ковид!X19-'Прейскурант 2021'!X19</f>
        <v>290.69999999999982</v>
      </c>
      <c r="Y19" s="109">
        <f>Ковид!Y19-'Прейскурант 2021'!Y19</f>
        <v>380</v>
      </c>
      <c r="Z19" s="112">
        <f>Ковид!Z19-'Прейскурант 2021'!Z19</f>
        <v>380</v>
      </c>
      <c r="AA19" s="9">
        <f>Ковид!AA19-'Прейскурант 2021'!AA19</f>
        <v>323</v>
      </c>
      <c r="AB19" s="9">
        <f>Ковид!AB19-'Прейскурант 2021'!AB19</f>
        <v>0</v>
      </c>
      <c r="AC19" s="90">
        <f>Ковид!AC19-'Прейскурант 2021'!AC19</f>
        <v>290.69999999999982</v>
      </c>
    </row>
    <row r="20" spans="1:29" s="15" customFormat="1" ht="15.75" x14ac:dyDescent="0.25">
      <c r="A20" s="140"/>
      <c r="B20" s="11" t="s">
        <v>44</v>
      </c>
      <c r="C20" s="24" t="s">
        <v>12</v>
      </c>
      <c r="D20" s="28" t="s">
        <v>25</v>
      </c>
      <c r="E20" s="109">
        <f>Ковид!E20-'Прейскурант 2021'!E20</f>
        <v>380</v>
      </c>
      <c r="F20" s="112">
        <f>Ковид!F20-'Прейскурант 2021'!F20</f>
        <v>380</v>
      </c>
      <c r="G20" s="9">
        <f>Ковид!G20-'Прейскурант 2021'!G20</f>
        <v>323</v>
      </c>
      <c r="H20" s="9">
        <f>Ковид!H20-'Прейскурант 2021'!H20</f>
        <v>0</v>
      </c>
      <c r="I20" s="90">
        <f>Ковид!I20-'Прейскурант 2021'!I20</f>
        <v>290.44999999999982</v>
      </c>
      <c r="J20" s="109">
        <f>Ковид!J20-'Прейскурант 2021'!J20</f>
        <v>380</v>
      </c>
      <c r="K20" s="112">
        <f>Ковид!K20-'Прейскурант 2021'!K20</f>
        <v>380</v>
      </c>
      <c r="L20" s="9">
        <f>Ковид!L20-'Прейскурант 2021'!L20</f>
        <v>323</v>
      </c>
      <c r="M20" s="9">
        <f>Ковид!M20-'Прейскурант 2021'!M20</f>
        <v>0</v>
      </c>
      <c r="N20" s="90">
        <f>Ковид!N20-'Прейскурант 2021'!N20</f>
        <v>290.69999999999982</v>
      </c>
      <c r="O20" s="109">
        <f>Ковид!O20-'Прейскурант 2021'!O20</f>
        <v>380</v>
      </c>
      <c r="P20" s="112">
        <f>Ковид!P20-'Прейскурант 2021'!P20</f>
        <v>380</v>
      </c>
      <c r="Q20" s="9">
        <f>Ковид!Q20-'Прейскурант 2021'!Q20</f>
        <v>323</v>
      </c>
      <c r="R20" s="9">
        <f>Ковид!R20-'Прейскурант 2021'!R20</f>
        <v>0</v>
      </c>
      <c r="S20" s="90">
        <f>Ковид!S20-'Прейскурант 2021'!S20</f>
        <v>290.69999999999982</v>
      </c>
      <c r="T20" s="109">
        <f>Ковид!T20-'Прейскурант 2021'!T20</f>
        <v>380</v>
      </c>
      <c r="U20" s="112">
        <f>Ковид!U20-'Прейскурант 2021'!U20</f>
        <v>380</v>
      </c>
      <c r="V20" s="9">
        <f>Ковид!V20-'Прейскурант 2021'!V20</f>
        <v>323</v>
      </c>
      <c r="W20" s="9">
        <f>Ковид!W20-'Прейскурант 2021'!W20</f>
        <v>0</v>
      </c>
      <c r="X20" s="90">
        <f>Ковид!X20-'Прейскурант 2021'!X20</f>
        <v>290.70000000000027</v>
      </c>
      <c r="Y20" s="109">
        <f>Ковид!Y20-'Прейскурант 2021'!Y20</f>
        <v>380</v>
      </c>
      <c r="Z20" s="112">
        <f>Ковид!Z20-'Прейскурант 2021'!Z20</f>
        <v>380</v>
      </c>
      <c r="AA20" s="9">
        <f>Ковид!AA20-'Прейскурант 2021'!AA20</f>
        <v>323</v>
      </c>
      <c r="AB20" s="9">
        <f>Ковид!AB20-'Прейскурант 2021'!AB20</f>
        <v>0</v>
      </c>
      <c r="AC20" s="90">
        <f>Ковид!AC20-'Прейскурант 2021'!AC20</f>
        <v>290.69999999999982</v>
      </c>
    </row>
    <row r="21" spans="1:29" s="15" customFormat="1" ht="36.75" customHeight="1" x14ac:dyDescent="0.25">
      <c r="A21" s="140"/>
      <c r="B21" s="11" t="s">
        <v>43</v>
      </c>
      <c r="C21" s="24" t="s">
        <v>42</v>
      </c>
      <c r="D21" s="28" t="s">
        <v>56</v>
      </c>
      <c r="E21" s="109">
        <f>Ковид!E21-'Прейскурант 2021'!E21</f>
        <v>380</v>
      </c>
      <c r="F21" s="112">
        <f>Ковид!F21-'Прейскурант 2021'!F21</f>
        <v>380</v>
      </c>
      <c r="G21" s="9">
        <f>Ковид!G21-'Прейскурант 2021'!G21</f>
        <v>323</v>
      </c>
      <c r="H21" s="9">
        <f>Ковид!H21-'Прейскурант 2021'!H21</f>
        <v>0</v>
      </c>
      <c r="I21" s="90">
        <f>Ковид!I21-'Прейскурант 2021'!I21</f>
        <v>290.69999999999982</v>
      </c>
      <c r="J21" s="109">
        <f>Ковид!J21-'Прейскурант 2021'!J21</f>
        <v>380</v>
      </c>
      <c r="K21" s="112">
        <f>Ковид!K21-'Прейскурант 2021'!K21</f>
        <v>380</v>
      </c>
      <c r="L21" s="9">
        <f>Ковид!L21-'Прейскурант 2021'!L21</f>
        <v>323</v>
      </c>
      <c r="M21" s="9">
        <f>Ковид!M21-'Прейскурант 2021'!M21</f>
        <v>0</v>
      </c>
      <c r="N21" s="90">
        <f>Ковид!N21-'Прейскурант 2021'!N21</f>
        <v>290.69999999999982</v>
      </c>
      <c r="O21" s="109">
        <f>Ковид!O21-'Прейскурант 2021'!O21</f>
        <v>380</v>
      </c>
      <c r="P21" s="112">
        <f>Ковид!P21-'Прейскурант 2021'!P21</f>
        <v>380</v>
      </c>
      <c r="Q21" s="9">
        <f>Ковид!Q21-'Прейскурант 2021'!Q21</f>
        <v>323</v>
      </c>
      <c r="R21" s="9">
        <f>Ковид!R21-'Прейскурант 2021'!R21</f>
        <v>0</v>
      </c>
      <c r="S21" s="90">
        <f>Ковид!S21-'Прейскурант 2021'!S21</f>
        <v>290.69999999999982</v>
      </c>
      <c r="T21" s="109">
        <f>Ковид!T21-'Прейскурант 2021'!T21</f>
        <v>380</v>
      </c>
      <c r="U21" s="112">
        <f>Ковид!U21-'Прейскурант 2021'!U21</f>
        <v>380</v>
      </c>
      <c r="V21" s="9">
        <f>Ковид!V21-'Прейскурант 2021'!V21</f>
        <v>323</v>
      </c>
      <c r="W21" s="9">
        <f>Ковид!W21-'Прейскурант 2021'!W21</f>
        <v>0</v>
      </c>
      <c r="X21" s="90">
        <f>Ковид!X21-'Прейскурант 2021'!X21</f>
        <v>290.69999999999982</v>
      </c>
      <c r="Y21" s="109">
        <f>Ковид!Y21-'Прейскурант 2021'!Y21</f>
        <v>380</v>
      </c>
      <c r="Z21" s="112">
        <f>Ковид!Z21-'Прейскурант 2021'!Z21</f>
        <v>380</v>
      </c>
      <c r="AA21" s="9">
        <f>Ковид!AA21-'Прейскурант 2021'!AA21</f>
        <v>323</v>
      </c>
      <c r="AB21" s="9">
        <f>Ковид!AB21-'Прейскурант 2021'!AB21</f>
        <v>0</v>
      </c>
      <c r="AC21" s="90">
        <f>Ковид!AC21-'Прейскурант 2021'!AC21</f>
        <v>290.69999999999982</v>
      </c>
    </row>
    <row r="22" spans="1:29" s="15" customFormat="1" ht="15.75" x14ac:dyDescent="0.25">
      <c r="A22" s="140"/>
      <c r="B22" s="11" t="s">
        <v>33</v>
      </c>
      <c r="C22" s="24" t="s">
        <v>12</v>
      </c>
      <c r="D22" s="28" t="s">
        <v>26</v>
      </c>
      <c r="E22" s="109">
        <f>Ковид!E22-'Прейскурант 2021'!E22</f>
        <v>380</v>
      </c>
      <c r="F22" s="112">
        <f>Ковид!F22-'Прейскурант 2021'!F22</f>
        <v>380</v>
      </c>
      <c r="G22" s="9">
        <f>Ковид!G22-'Прейскурант 2021'!G22</f>
        <v>323</v>
      </c>
      <c r="H22" s="9">
        <f>Ковид!H22-'Прейскурант 2021'!H22</f>
        <v>0</v>
      </c>
      <c r="I22" s="90">
        <f>Ковид!I22-'Прейскурант 2021'!I22</f>
        <v>290.44999999999982</v>
      </c>
      <c r="J22" s="109">
        <f>Ковид!J22-'Прейскурант 2021'!J22</f>
        <v>380</v>
      </c>
      <c r="K22" s="112">
        <f>Ковид!K22-'Прейскурант 2021'!K22</f>
        <v>380</v>
      </c>
      <c r="L22" s="9">
        <f>Ковид!L22-'Прейскурант 2021'!L22</f>
        <v>323</v>
      </c>
      <c r="M22" s="9">
        <f>Ковид!M22-'Прейскурант 2021'!M22</f>
        <v>0</v>
      </c>
      <c r="N22" s="90">
        <f>Ковид!N22-'Прейскурант 2021'!N22</f>
        <v>290.69999999999982</v>
      </c>
      <c r="O22" s="109">
        <f>Ковид!O22-'Прейскурант 2021'!O22</f>
        <v>380</v>
      </c>
      <c r="P22" s="112">
        <f>Ковид!P22-'Прейскурант 2021'!P22</f>
        <v>380</v>
      </c>
      <c r="Q22" s="9">
        <f>Ковид!Q22-'Прейскурант 2021'!Q22</f>
        <v>323</v>
      </c>
      <c r="R22" s="9">
        <f>Ковид!R22-'Прейскурант 2021'!R22</f>
        <v>0</v>
      </c>
      <c r="S22" s="90">
        <f>Ковид!S22-'Прейскурант 2021'!S22</f>
        <v>290.69999999999982</v>
      </c>
      <c r="T22" s="109">
        <f>Ковид!T22-'Прейскурант 2021'!T22</f>
        <v>380</v>
      </c>
      <c r="U22" s="112">
        <f>Ковид!U22-'Прейскурант 2021'!U22</f>
        <v>380</v>
      </c>
      <c r="V22" s="9">
        <f>Ковид!V22-'Прейскурант 2021'!V22</f>
        <v>323</v>
      </c>
      <c r="W22" s="9">
        <f>Ковид!W22-'Прейскурант 2021'!W22</f>
        <v>0</v>
      </c>
      <c r="X22" s="90">
        <f>Ковид!X22-'Прейскурант 2021'!X22</f>
        <v>290.69999999999982</v>
      </c>
      <c r="Y22" s="109">
        <f>Ковид!Y22-'Прейскурант 2021'!Y22</f>
        <v>380</v>
      </c>
      <c r="Z22" s="112">
        <f>Ковид!Z22-'Прейскурант 2021'!Z22</f>
        <v>380</v>
      </c>
      <c r="AA22" s="9">
        <f>Ковид!AA22-'Прейскурант 2021'!AA22</f>
        <v>323</v>
      </c>
      <c r="AB22" s="9">
        <f>Ковид!AB22-'Прейскурант 2021'!AB22</f>
        <v>0</v>
      </c>
      <c r="AC22" s="90">
        <f>Ковид!AC22-'Прейскурант 2021'!AC22</f>
        <v>290.69999999999982</v>
      </c>
    </row>
    <row r="23" spans="1:29" s="15" customFormat="1" ht="21.75" customHeight="1" thickBot="1" x14ac:dyDescent="0.3">
      <c r="A23" s="140"/>
      <c r="B23" s="11" t="s">
        <v>34</v>
      </c>
      <c r="C23" s="24" t="s">
        <v>14</v>
      </c>
      <c r="D23" s="28" t="s">
        <v>15</v>
      </c>
      <c r="E23" s="110">
        <f>Ковид!E23-'Прейскурант 2021'!E23</f>
        <v>570</v>
      </c>
      <c r="F23" s="113">
        <f>Ковид!F23-'Прейскурант 2021'!F23</f>
        <v>380</v>
      </c>
      <c r="G23" s="95">
        <f>Ковид!G23-'Прейскурант 2021'!G23</f>
        <v>323</v>
      </c>
      <c r="H23" s="95">
        <f>Ковид!H23-'Прейскурант 2021'!H23</f>
        <v>342</v>
      </c>
      <c r="I23" s="97">
        <f>Ковид!I23-'Прейскурант 2021'!I23</f>
        <v>290.69999999999982</v>
      </c>
      <c r="J23" s="110">
        <f>Ковид!J23-'Прейскурант 2021'!J23</f>
        <v>570</v>
      </c>
      <c r="K23" s="113">
        <f>Ковид!K23-'Прейскурант 2021'!K23</f>
        <v>380</v>
      </c>
      <c r="L23" s="95">
        <f>Ковид!L23-'Прейскурант 2021'!L23</f>
        <v>323</v>
      </c>
      <c r="M23" s="95">
        <f>Ковид!M23-'Прейскурант 2021'!M23</f>
        <v>342</v>
      </c>
      <c r="N23" s="97">
        <f>Ковид!N23-'Прейскурант 2021'!N23</f>
        <v>290.69999999999982</v>
      </c>
      <c r="O23" s="110">
        <f>Ковид!O23-'Прейскурант 2021'!O23</f>
        <v>570</v>
      </c>
      <c r="P23" s="113">
        <f>Ковид!P23-'Прейскурант 2021'!P23</f>
        <v>380</v>
      </c>
      <c r="Q23" s="95">
        <f>Ковид!Q23-'Прейскурант 2021'!Q23</f>
        <v>323</v>
      </c>
      <c r="R23" s="95">
        <f>Ковид!R23-'Прейскурант 2021'!R23</f>
        <v>342</v>
      </c>
      <c r="S23" s="97">
        <f>Ковид!S23-'Прейскурант 2021'!S23</f>
        <v>290.69999999999982</v>
      </c>
      <c r="T23" s="110">
        <f>Ковид!T23-'Прейскурант 2021'!T23</f>
        <v>570</v>
      </c>
      <c r="U23" s="113">
        <f>Ковид!U23-'Прейскурант 2021'!U23</f>
        <v>380</v>
      </c>
      <c r="V23" s="95">
        <f>Ковид!V23-'Прейскурант 2021'!V23</f>
        <v>323</v>
      </c>
      <c r="W23" s="95">
        <f>Ковид!W23-'Прейскурант 2021'!W23</f>
        <v>342</v>
      </c>
      <c r="X23" s="97">
        <f>Ковид!X23-'Прейскурант 2021'!X23</f>
        <v>290.70000000000027</v>
      </c>
      <c r="Y23" s="110">
        <f>Ковид!Y23-'Прейскурант 2021'!Y23</f>
        <v>570</v>
      </c>
      <c r="Z23" s="113">
        <f>Ковид!Z23-'Прейскурант 2021'!Z23</f>
        <v>380</v>
      </c>
      <c r="AA23" s="95">
        <f>Ковид!AA23-'Прейскурант 2021'!AA23</f>
        <v>323</v>
      </c>
      <c r="AB23" s="95">
        <f>Ковид!AB23-'Прейскурант 2021'!AB23</f>
        <v>342</v>
      </c>
      <c r="AC23" s="97">
        <f>Ковид!AC23-'Прейскурант 2021'!AC23</f>
        <v>290.69999999999982</v>
      </c>
    </row>
    <row r="24" spans="1:29" s="15" customFormat="1" ht="3" customHeight="1" thickBot="1" x14ac:dyDescent="0.3">
      <c r="A24" s="48"/>
      <c r="B24" s="23"/>
      <c r="C24" s="52"/>
      <c r="D24" s="41"/>
      <c r="E24" s="124"/>
      <c r="F24" s="117"/>
      <c r="G24" s="118"/>
      <c r="H24" s="119"/>
      <c r="I24" s="120"/>
      <c r="J24" s="135"/>
      <c r="K24" s="117"/>
      <c r="L24" s="136"/>
      <c r="M24" s="119"/>
      <c r="N24" s="137"/>
      <c r="O24" s="124"/>
      <c r="P24" s="138"/>
      <c r="Q24" s="136"/>
      <c r="R24" s="119"/>
      <c r="S24" s="120"/>
      <c r="T24" s="135"/>
      <c r="U24" s="139"/>
      <c r="V24" s="136"/>
      <c r="W24" s="119"/>
      <c r="X24" s="137"/>
      <c r="Y24" s="124"/>
      <c r="Z24" s="139"/>
      <c r="AA24" s="136"/>
      <c r="AB24" s="119"/>
      <c r="AC24" s="137"/>
    </row>
    <row r="25" spans="1:29" s="6" customFormat="1" ht="18.75" customHeight="1" x14ac:dyDescent="0.25">
      <c r="A25" s="140" t="s">
        <v>76</v>
      </c>
      <c r="B25" s="5" t="s">
        <v>27</v>
      </c>
      <c r="C25" s="37" t="s">
        <v>11</v>
      </c>
      <c r="D25" s="122" t="s">
        <v>17</v>
      </c>
      <c r="E25" s="121">
        <f>Ковид!E25-'Прейскурант 2021'!E59</f>
        <v>456</v>
      </c>
      <c r="F25" s="111">
        <f>Ковид!F25-'Прейскурант 2021'!F59</f>
        <v>304</v>
      </c>
      <c r="G25" s="125">
        <f>Ковид!G25-'Прейскурант 2021'!G59</f>
        <v>258.39999999999986</v>
      </c>
      <c r="H25" s="126">
        <f>Ковид!H25-'Прейскурант 2021'!H59</f>
        <v>273.60000000000014</v>
      </c>
      <c r="I25" s="133">
        <f>Ковид!I25-'Прейскурант 2021'!I59</f>
        <v>232.56000000000017</v>
      </c>
      <c r="J25" s="121">
        <f>Ковид!J25-'Прейскурант 2021'!J59</f>
        <v>456</v>
      </c>
      <c r="K25" s="111">
        <f>Ковид!K25-'Прейскурант 2021'!K59</f>
        <v>304</v>
      </c>
      <c r="L25" s="125">
        <f>Ковид!L25-'Прейскурант 2021'!L59</f>
        <v>258.39999999999986</v>
      </c>
      <c r="M25" s="126">
        <f>Ковид!M25-'Прейскурант 2021'!M59</f>
        <v>273.60000000000014</v>
      </c>
      <c r="N25" s="133">
        <f>Ковид!N25-'Прейскурант 2021'!N59</f>
        <v>232.56000000000017</v>
      </c>
      <c r="O25" s="121">
        <f>Ковид!O25-'Прейскурант 2021'!O59</f>
        <v>456</v>
      </c>
      <c r="P25" s="111">
        <f>Ковид!P25-'Прейскурант 2021'!P59</f>
        <v>304</v>
      </c>
      <c r="Q25" s="125">
        <f>Ковид!Q25-'Прейскурант 2021'!Q59</f>
        <v>258.40000000000009</v>
      </c>
      <c r="R25" s="126">
        <f>Ковид!R25-'Прейскурант 2021'!R59</f>
        <v>273.59999999999991</v>
      </c>
      <c r="S25" s="133">
        <f>Ковид!S25-'Прейскурант 2021'!S59</f>
        <v>232.55999999999995</v>
      </c>
      <c r="T25" s="121">
        <f>Ковид!T25-'Прейскурант 2021'!T59</f>
        <v>456</v>
      </c>
      <c r="U25" s="111">
        <f>Ковид!U25-'Прейскурант 2021'!U59</f>
        <v>304</v>
      </c>
      <c r="V25" s="125">
        <f>Ковид!V25-'Прейскурант 2021'!V59</f>
        <v>258.39999999999986</v>
      </c>
      <c r="W25" s="126">
        <f>Ковид!W25-'Прейскурант 2021'!W59</f>
        <v>273.59999999999991</v>
      </c>
      <c r="X25" s="133">
        <f>Ковид!X25-'Прейскурант 2021'!X59</f>
        <v>232.55999999999972</v>
      </c>
      <c r="Y25" s="121">
        <f>Ковид!Y25-'Прейскурант 2021'!Y59</f>
        <v>456</v>
      </c>
      <c r="Z25" s="111">
        <f>Ковид!Z25-'Прейскурант 2021'!Z59</f>
        <v>304</v>
      </c>
      <c r="AA25" s="125">
        <f>Ковид!AA25-'Прейскурант 2021'!AA59</f>
        <v>258.39999999999986</v>
      </c>
      <c r="AB25" s="126">
        <f>Ковид!AB25-'Прейскурант 2021'!AB59</f>
        <v>273.59999999999991</v>
      </c>
      <c r="AC25" s="127">
        <f>Ковид!AC25-'Прейскурант 2021'!AC59</f>
        <v>232.55999999999995</v>
      </c>
    </row>
    <row r="26" spans="1:29" s="6" customFormat="1" ht="15.75" x14ac:dyDescent="0.25">
      <c r="A26" s="140"/>
      <c r="B26" s="5" t="s">
        <v>35</v>
      </c>
      <c r="C26" s="37" t="s">
        <v>11</v>
      </c>
      <c r="D26" s="122" t="s">
        <v>18</v>
      </c>
      <c r="E26" s="128">
        <f>Ковид!E26-'Прейскурант 2021'!E60</f>
        <v>456</v>
      </c>
      <c r="F26" s="112">
        <f>Ковид!F26-'Прейскурант 2021'!F60</f>
        <v>304</v>
      </c>
      <c r="G26" s="77">
        <f>Ковид!G26-'Прейскурант 2021'!G60</f>
        <v>258.39999999999986</v>
      </c>
      <c r="H26" s="12">
        <f>Ковид!H26-'Прейскурант 2021'!H60</f>
        <v>273.59999999999991</v>
      </c>
      <c r="I26" s="79">
        <f>Ковид!I26-'Прейскурант 2021'!I60</f>
        <v>232.55999999999995</v>
      </c>
      <c r="J26" s="128">
        <f>Ковид!J26-'Прейскурант 2021'!J60</f>
        <v>456</v>
      </c>
      <c r="K26" s="112">
        <f>Ковид!K26-'Прейскурант 2021'!K60</f>
        <v>304</v>
      </c>
      <c r="L26" s="77">
        <f>Ковид!L26-'Прейскурант 2021'!L60</f>
        <v>258.39999999999986</v>
      </c>
      <c r="M26" s="12">
        <f>Ковид!M26-'Прейскурант 2021'!M60</f>
        <v>273.59999999999991</v>
      </c>
      <c r="N26" s="79">
        <f>Ковид!N26-'Прейскурант 2021'!N60</f>
        <v>232.55999999999995</v>
      </c>
      <c r="O26" s="128">
        <f>Ковид!O26-'Прейскурант 2021'!O60</f>
        <v>456</v>
      </c>
      <c r="P26" s="112">
        <f>Ковид!P26-'Прейскурант 2021'!P60</f>
        <v>304</v>
      </c>
      <c r="Q26" s="77">
        <f>Ковид!Q26-'Прейскурант 2021'!Q60</f>
        <v>258.40000000000009</v>
      </c>
      <c r="R26" s="12">
        <f>Ковид!R26-'Прейскурант 2021'!R60</f>
        <v>273.59999999999991</v>
      </c>
      <c r="S26" s="79">
        <f>Ковид!S26-'Прейскурант 2021'!S60</f>
        <v>232.55999999999972</v>
      </c>
      <c r="T26" s="128">
        <f>Ковид!T26-'Прейскурант 2021'!T60</f>
        <v>456</v>
      </c>
      <c r="U26" s="112">
        <f>Ковид!U26-'Прейскурант 2021'!U60</f>
        <v>304</v>
      </c>
      <c r="V26" s="77">
        <f>Ковид!V26-'Прейскурант 2021'!V60</f>
        <v>258.40000000000009</v>
      </c>
      <c r="W26" s="12">
        <f>Ковид!W26-'Прейскурант 2021'!W60</f>
        <v>273.59999999999991</v>
      </c>
      <c r="X26" s="79">
        <f>Ковид!X26-'Прейскурант 2021'!X60</f>
        <v>232.55999999999995</v>
      </c>
      <c r="Y26" s="128">
        <f>Ковид!Y26-'Прейскурант 2021'!Y60</f>
        <v>456</v>
      </c>
      <c r="Z26" s="112">
        <f>Ковид!Z26-'Прейскурант 2021'!Z60</f>
        <v>304</v>
      </c>
      <c r="AA26" s="77">
        <f>Ковид!AA26-'Прейскурант 2021'!AA60</f>
        <v>258.39999999999986</v>
      </c>
      <c r="AB26" s="12">
        <f>Ковид!AB26-'Прейскурант 2021'!AB60</f>
        <v>273.60000000000014</v>
      </c>
      <c r="AC26" s="21">
        <f>Ковид!AC26-'Прейскурант 2021'!AC60</f>
        <v>232.56000000000017</v>
      </c>
    </row>
    <row r="27" spans="1:29" s="6" customFormat="1" ht="15.75" x14ac:dyDescent="0.25">
      <c r="A27" s="140"/>
      <c r="B27" s="5" t="s">
        <v>28</v>
      </c>
      <c r="C27" s="37" t="s">
        <v>11</v>
      </c>
      <c r="D27" s="122" t="s">
        <v>19</v>
      </c>
      <c r="E27" s="128">
        <f>Ковид!E27-'Прейскурант 2021'!E61</f>
        <v>304</v>
      </c>
      <c r="F27" s="112">
        <f>Ковид!F27-'Прейскурант 2021'!F61</f>
        <v>304</v>
      </c>
      <c r="G27" s="77">
        <f>Ковид!G27-'Прейскурант 2021'!G61</f>
        <v>258.40000000000009</v>
      </c>
      <c r="H27" s="12">
        <f>Ковид!H27-'Прейскурант 2021'!H61</f>
        <v>0</v>
      </c>
      <c r="I27" s="79">
        <f>Ковид!I27-'Прейскурант 2021'!I61</f>
        <v>232.15999999999985</v>
      </c>
      <c r="J27" s="128">
        <f>Ковид!J27-'Прейскурант 2021'!J61</f>
        <v>304</v>
      </c>
      <c r="K27" s="112">
        <f>Ковид!K27-'Прейскурант 2021'!K61</f>
        <v>304</v>
      </c>
      <c r="L27" s="77">
        <f>Ковид!L27-'Прейскурант 2021'!L61</f>
        <v>258.40000000000009</v>
      </c>
      <c r="M27" s="12">
        <f>Ковид!M27-'Прейскурант 2021'!M61</f>
        <v>0</v>
      </c>
      <c r="N27" s="79">
        <f>Ковид!N27-'Прейскурант 2021'!N61</f>
        <v>232.75999999999976</v>
      </c>
      <c r="O27" s="128">
        <f>Ковид!O27-'Прейскурант 2021'!O61</f>
        <v>304</v>
      </c>
      <c r="P27" s="112">
        <f>Ковид!P27-'Прейскурант 2021'!P61</f>
        <v>304</v>
      </c>
      <c r="Q27" s="77">
        <f>Ковид!Q27-'Прейскурант 2021'!Q61</f>
        <v>258.40000000000009</v>
      </c>
      <c r="R27" s="12">
        <f>Ковид!R27-'Прейскурант 2021'!R61</f>
        <v>0</v>
      </c>
      <c r="S27" s="79">
        <f>Ковид!S27-'Прейскурант 2021'!S61</f>
        <v>232.96000000000004</v>
      </c>
      <c r="T27" s="128">
        <f>Ковид!T27-'Прейскурант 2021'!T61</f>
        <v>304</v>
      </c>
      <c r="U27" s="112">
        <f>Ковид!U27-'Прейскурант 2021'!U61</f>
        <v>304</v>
      </c>
      <c r="V27" s="77">
        <f>Ковид!V27-'Прейскурант 2021'!V61</f>
        <v>258.40000000000009</v>
      </c>
      <c r="W27" s="12">
        <f>Ковид!W27-'Прейскурант 2021'!W61</f>
        <v>0</v>
      </c>
      <c r="X27" s="79">
        <f>Ковид!X27-'Прейскурант 2021'!X61</f>
        <v>232.65999999999985</v>
      </c>
      <c r="Y27" s="128">
        <f>Ковид!Y27-'Прейскурант 2021'!Y61</f>
        <v>304</v>
      </c>
      <c r="Z27" s="112">
        <f>Ковид!Z27-'Прейскурант 2021'!Z61</f>
        <v>304</v>
      </c>
      <c r="AA27" s="77">
        <f>Ковид!AA27-'Прейскурант 2021'!AA61</f>
        <v>258.40000000000009</v>
      </c>
      <c r="AB27" s="12">
        <f>Ковид!AB27-'Прейскурант 2021'!AB61</f>
        <v>0</v>
      </c>
      <c r="AC27" s="21">
        <f>Ковид!AC27-'Прейскурант 2021'!AC61</f>
        <v>232.2800000000002</v>
      </c>
    </row>
    <row r="28" spans="1:29" s="6" customFormat="1" ht="15.75" x14ac:dyDescent="0.25">
      <c r="A28" s="140"/>
      <c r="B28" s="5" t="s">
        <v>29</v>
      </c>
      <c r="C28" s="37" t="s">
        <v>12</v>
      </c>
      <c r="D28" s="122" t="s">
        <v>20</v>
      </c>
      <c r="E28" s="128">
        <f>Ковид!E28-'Прейскурант 2021'!E62</f>
        <v>456</v>
      </c>
      <c r="F28" s="112">
        <f>Ковид!F28-'Прейскурант 2021'!F62</f>
        <v>304</v>
      </c>
      <c r="G28" s="77">
        <f>Ковид!G28-'Прейскурант 2021'!G62</f>
        <v>258.40000000000009</v>
      </c>
      <c r="H28" s="12">
        <f>Ковид!H28-'Прейскурант 2021'!H62</f>
        <v>273.59999999999991</v>
      </c>
      <c r="I28" s="79">
        <f>Ковид!I28-'Прейскурант 2021'!I62</f>
        <v>232.55999999999995</v>
      </c>
      <c r="J28" s="128">
        <f>Ковид!J28-'Прейскурант 2021'!J62</f>
        <v>456</v>
      </c>
      <c r="K28" s="112">
        <f>Ковид!K28-'Прейскурант 2021'!K62</f>
        <v>304</v>
      </c>
      <c r="L28" s="77">
        <f>Ковид!L28-'Прейскурант 2021'!L62</f>
        <v>258.40000000000009</v>
      </c>
      <c r="M28" s="12">
        <f>Ковид!M28-'Прейскурант 2021'!M62</f>
        <v>273.59999999999991</v>
      </c>
      <c r="N28" s="79">
        <f>Ковид!N28-'Прейскурант 2021'!N62</f>
        <v>232.55999999999995</v>
      </c>
      <c r="O28" s="128">
        <f>Ковид!O28-'Прейскурант 2021'!O62</f>
        <v>456</v>
      </c>
      <c r="P28" s="112">
        <f>Ковид!P28-'Прейскурант 2021'!P62</f>
        <v>304</v>
      </c>
      <c r="Q28" s="77">
        <f>Ковид!Q28-'Прейскурант 2021'!Q62</f>
        <v>258.40000000000009</v>
      </c>
      <c r="R28" s="12">
        <f>Ковид!R28-'Прейскурант 2021'!R62</f>
        <v>273.59999999999991</v>
      </c>
      <c r="S28" s="79">
        <f>Ковид!S28-'Прейскурант 2021'!S62</f>
        <v>232.55999999999972</v>
      </c>
      <c r="T28" s="128">
        <f>Ковид!T28-'Прейскурант 2021'!T62</f>
        <v>456</v>
      </c>
      <c r="U28" s="112">
        <f>Ковид!U28-'Прейскурант 2021'!U62</f>
        <v>304</v>
      </c>
      <c r="V28" s="77">
        <f>Ковид!V28-'Прейскурант 2021'!V62</f>
        <v>258.40000000000009</v>
      </c>
      <c r="W28" s="12">
        <f>Ковид!W28-'Прейскурант 2021'!W62</f>
        <v>273.59999999999991</v>
      </c>
      <c r="X28" s="79">
        <f>Ковид!X28-'Прейскурант 2021'!X62</f>
        <v>232.55999999999995</v>
      </c>
      <c r="Y28" s="128">
        <f>Ковид!Y28-'Прейскурант 2021'!Y62</f>
        <v>456</v>
      </c>
      <c r="Z28" s="112">
        <f>Ковид!Z28-'Прейскурант 2021'!Z62</f>
        <v>304</v>
      </c>
      <c r="AA28" s="77">
        <f>Ковид!AA28-'Прейскурант 2021'!AA62</f>
        <v>258.40000000000009</v>
      </c>
      <c r="AB28" s="12">
        <f>Ковид!AB28-'Прейскурант 2021'!AB62</f>
        <v>273.59999999999991</v>
      </c>
      <c r="AC28" s="21">
        <f>Ковид!AC28-'Прейскурант 2021'!AC62</f>
        <v>232.55999999999995</v>
      </c>
    </row>
    <row r="29" spans="1:29" s="6" customFormat="1" ht="15.75" x14ac:dyDescent="0.25">
      <c r="A29" s="140"/>
      <c r="B29" s="5" t="s">
        <v>36</v>
      </c>
      <c r="C29" s="37" t="s">
        <v>12</v>
      </c>
      <c r="D29" s="122" t="s">
        <v>21</v>
      </c>
      <c r="E29" s="128">
        <f>Ковид!E29-'Прейскурант 2021'!E63</f>
        <v>456</v>
      </c>
      <c r="F29" s="112">
        <f>Ковид!F29-'Прейскурант 2021'!F63</f>
        <v>304</v>
      </c>
      <c r="G29" s="77">
        <f>Ковид!G29-'Прейскурант 2021'!G63</f>
        <v>258.40000000000009</v>
      </c>
      <c r="H29" s="12">
        <f>Ковид!H29-'Прейскурант 2021'!H63</f>
        <v>273.59999999999991</v>
      </c>
      <c r="I29" s="79">
        <f>Ковид!I29-'Прейскурант 2021'!I63</f>
        <v>232.55999999999972</v>
      </c>
      <c r="J29" s="128">
        <f>Ковид!J29-'Прейскурант 2021'!J63</f>
        <v>456</v>
      </c>
      <c r="K29" s="112">
        <f>Ковид!K29-'Прейскурант 2021'!K63</f>
        <v>304</v>
      </c>
      <c r="L29" s="77">
        <f>Ковид!L29-'Прейскурант 2021'!L63</f>
        <v>258.40000000000009</v>
      </c>
      <c r="M29" s="12">
        <f>Ковид!M29-'Прейскурант 2021'!M63</f>
        <v>273.59999999999991</v>
      </c>
      <c r="N29" s="79">
        <f>Ковид!N29-'Прейскурант 2021'!N63</f>
        <v>232.55999999999995</v>
      </c>
      <c r="O29" s="128">
        <f>Ковид!O29-'Прейскурант 2021'!O63</f>
        <v>456</v>
      </c>
      <c r="P29" s="112">
        <f>Ковид!P29-'Прейскурант 2021'!P63</f>
        <v>304</v>
      </c>
      <c r="Q29" s="77">
        <f>Ковид!Q29-'Прейскурант 2021'!Q63</f>
        <v>258.40000000000009</v>
      </c>
      <c r="R29" s="12">
        <f>Ковид!R29-'Прейскурант 2021'!R63</f>
        <v>273.59999999999991</v>
      </c>
      <c r="S29" s="79">
        <f>Ковид!S29-'Прейскурант 2021'!S63</f>
        <v>232.56000000000017</v>
      </c>
      <c r="T29" s="128">
        <f>Ковид!T29-'Прейскурант 2021'!T63</f>
        <v>456</v>
      </c>
      <c r="U29" s="112">
        <f>Ковид!U29-'Прейскурант 2021'!U63</f>
        <v>304</v>
      </c>
      <c r="V29" s="77">
        <f>Ковид!V29-'Прейскурант 2021'!V63</f>
        <v>258.40000000000009</v>
      </c>
      <c r="W29" s="12">
        <f>Ковид!W29-'Прейскурант 2021'!W63</f>
        <v>273.59999999999991</v>
      </c>
      <c r="X29" s="79">
        <f>Ковид!X29-'Прейскурант 2021'!X63</f>
        <v>232.55999999999995</v>
      </c>
      <c r="Y29" s="128">
        <f>Ковид!Y29-'Прейскурант 2021'!Y63</f>
        <v>456</v>
      </c>
      <c r="Z29" s="112">
        <f>Ковид!Z29-'Прейскурант 2021'!Z63</f>
        <v>304</v>
      </c>
      <c r="AA29" s="77">
        <f>Ковид!AA29-'Прейскурант 2021'!AA63</f>
        <v>258.40000000000009</v>
      </c>
      <c r="AB29" s="12">
        <f>Ковид!AB29-'Прейскурант 2021'!AB63</f>
        <v>273.59999999999991</v>
      </c>
      <c r="AC29" s="21">
        <f>Ковид!AC29-'Прейскурант 2021'!AC63</f>
        <v>232.55999999999972</v>
      </c>
    </row>
    <row r="30" spans="1:29" s="6" customFormat="1" ht="31.5" x14ac:dyDescent="0.25">
      <c r="A30" s="140"/>
      <c r="B30" s="5" t="s">
        <v>46</v>
      </c>
      <c r="C30" s="37" t="s">
        <v>12</v>
      </c>
      <c r="D30" s="122" t="s">
        <v>45</v>
      </c>
      <c r="E30" s="128">
        <f>Ковид!E30-'Прейскурант 2021'!E64</f>
        <v>456</v>
      </c>
      <c r="F30" s="112">
        <f>Ковид!F30-'Прейскурант 2021'!F64</f>
        <v>304</v>
      </c>
      <c r="G30" s="77">
        <f>Ковид!G30-'Прейскурант 2021'!G64</f>
        <v>258.40000000000009</v>
      </c>
      <c r="H30" s="12">
        <f>Ковид!H30-'Прейскурант 2021'!H64</f>
        <v>273.59999999999991</v>
      </c>
      <c r="I30" s="79">
        <f>Ковид!I30-'Прейскурант 2021'!I64</f>
        <v>232.55999999999995</v>
      </c>
      <c r="J30" s="128">
        <f>Ковид!J30-'Прейскурант 2021'!J64</f>
        <v>456</v>
      </c>
      <c r="K30" s="112">
        <f>Ковид!K30-'Прейскурант 2021'!K64</f>
        <v>304</v>
      </c>
      <c r="L30" s="77">
        <f>Ковид!L30-'Прейскурант 2021'!L64</f>
        <v>258.40000000000009</v>
      </c>
      <c r="M30" s="12">
        <f>Ковид!M30-'Прейскурант 2021'!M64</f>
        <v>273.59999999999991</v>
      </c>
      <c r="N30" s="79">
        <f>Ковид!N30-'Прейскурант 2021'!N64</f>
        <v>232.55999999999995</v>
      </c>
      <c r="O30" s="128">
        <f>Ковид!O30-'Прейскурант 2021'!O64</f>
        <v>456</v>
      </c>
      <c r="P30" s="112">
        <f>Ковид!P30-'Прейскурант 2021'!P64</f>
        <v>304</v>
      </c>
      <c r="Q30" s="77">
        <f>Ковид!Q30-'Прейскурант 2021'!Q64</f>
        <v>258.40000000000009</v>
      </c>
      <c r="R30" s="12">
        <f>Ковид!R30-'Прейскурант 2021'!R64</f>
        <v>273.59999999999991</v>
      </c>
      <c r="S30" s="79">
        <f>Ковид!S30-'Прейскурант 2021'!S64</f>
        <v>232.55999999999995</v>
      </c>
      <c r="T30" s="128">
        <f>Ковид!T30-'Прейскурант 2021'!T64</f>
        <v>456</v>
      </c>
      <c r="U30" s="112">
        <f>Ковид!U30-'Прейскурант 2021'!U64</f>
        <v>304</v>
      </c>
      <c r="V30" s="77">
        <f>Ковид!V30-'Прейскурант 2021'!V64</f>
        <v>258.40000000000009</v>
      </c>
      <c r="W30" s="12">
        <f>Ковид!W30-'Прейскурант 2021'!W64</f>
        <v>273.59999999999991</v>
      </c>
      <c r="X30" s="79">
        <f>Ковид!X30-'Прейскурант 2021'!X64</f>
        <v>232.55999999999995</v>
      </c>
      <c r="Y30" s="128">
        <f>Ковид!Y30-'Прейскурант 2021'!Y64</f>
        <v>456</v>
      </c>
      <c r="Z30" s="112">
        <f>Ковид!Z30-'Прейскурант 2021'!Z64</f>
        <v>304</v>
      </c>
      <c r="AA30" s="77">
        <f>Ковид!AA30-'Прейскурант 2021'!AA64</f>
        <v>258.40000000000009</v>
      </c>
      <c r="AB30" s="12">
        <f>Ковид!AB30-'Прейскурант 2021'!AB64</f>
        <v>273.59999999999991</v>
      </c>
      <c r="AC30" s="21">
        <f>Ковид!AC30-'Прейскурант 2021'!AC64</f>
        <v>232.56000000000017</v>
      </c>
    </row>
    <row r="31" spans="1:29" s="15" customFormat="1" ht="15.75" x14ac:dyDescent="0.25">
      <c r="A31" s="140"/>
      <c r="B31" s="11" t="s">
        <v>30</v>
      </c>
      <c r="C31" s="24" t="s">
        <v>12</v>
      </c>
      <c r="D31" s="123" t="s">
        <v>22</v>
      </c>
      <c r="E31" s="128">
        <f>Ковид!E31-'Прейскурант 2021'!E65</f>
        <v>456</v>
      </c>
      <c r="F31" s="112">
        <f>Ковид!F31-'Прейскурант 2021'!F65</f>
        <v>304</v>
      </c>
      <c r="G31" s="77">
        <f>Ковид!G31-'Прейскурант 2021'!G65</f>
        <v>258.40000000000009</v>
      </c>
      <c r="H31" s="12">
        <f>Ковид!H31-'Прейскурант 2021'!H65</f>
        <v>273.59999999999991</v>
      </c>
      <c r="I31" s="79">
        <f>Ковид!I31-'Прейскурант 2021'!I65</f>
        <v>232.55999999999995</v>
      </c>
      <c r="J31" s="128">
        <f>Ковид!J31-'Прейскурант 2021'!J65</f>
        <v>456</v>
      </c>
      <c r="K31" s="112">
        <f>Ковид!K31-'Прейскурант 2021'!K65</f>
        <v>304</v>
      </c>
      <c r="L31" s="77">
        <f>Ковид!L31-'Прейскурант 2021'!L65</f>
        <v>258.40000000000009</v>
      </c>
      <c r="M31" s="12">
        <f>Ковид!M31-'Прейскурант 2021'!M65</f>
        <v>273.59999999999991</v>
      </c>
      <c r="N31" s="79">
        <f>Ковид!N31-'Прейскурант 2021'!N65</f>
        <v>232.55999999999972</v>
      </c>
      <c r="O31" s="128">
        <f>Ковид!O31-'Прейскурант 2021'!O65</f>
        <v>456</v>
      </c>
      <c r="P31" s="112">
        <f>Ковид!P31-'Прейскурант 2021'!P65</f>
        <v>304</v>
      </c>
      <c r="Q31" s="77">
        <f>Ковид!Q31-'Прейскурант 2021'!Q65</f>
        <v>258.40000000000009</v>
      </c>
      <c r="R31" s="12">
        <f>Ковид!R31-'Прейскурант 2021'!R65</f>
        <v>273.59999999999991</v>
      </c>
      <c r="S31" s="79">
        <f>Ковид!S31-'Прейскурант 2021'!S65</f>
        <v>232.55999999999995</v>
      </c>
      <c r="T31" s="128">
        <f>Ковид!T31-'Прейскурант 2021'!T65</f>
        <v>456</v>
      </c>
      <c r="U31" s="112">
        <f>Ковид!U31-'Прейскурант 2021'!U65</f>
        <v>304</v>
      </c>
      <c r="V31" s="77">
        <f>Ковид!V31-'Прейскурант 2021'!V65</f>
        <v>258.40000000000009</v>
      </c>
      <c r="W31" s="12">
        <f>Ковид!W31-'Прейскурант 2021'!W65</f>
        <v>273.59999999999991</v>
      </c>
      <c r="X31" s="79">
        <f>Ковид!X31-'Прейскурант 2021'!X65</f>
        <v>232.55999999999995</v>
      </c>
      <c r="Y31" s="128">
        <f>Ковид!Y31-'Прейскурант 2021'!Y65</f>
        <v>456</v>
      </c>
      <c r="Z31" s="112">
        <f>Ковид!Z31-'Прейскурант 2021'!Z65</f>
        <v>304</v>
      </c>
      <c r="AA31" s="77">
        <f>Ковид!AA31-'Прейскурант 2021'!AA65</f>
        <v>258.40000000000009</v>
      </c>
      <c r="AB31" s="12">
        <f>Ковид!AB31-'Прейскурант 2021'!AB65</f>
        <v>273.59999999999991</v>
      </c>
      <c r="AC31" s="21">
        <f>Ковид!AC31-'Прейскурант 2021'!AC65</f>
        <v>232.55999999999995</v>
      </c>
    </row>
    <row r="32" spans="1:29" s="15" customFormat="1" ht="36.75" customHeight="1" x14ac:dyDescent="0.25">
      <c r="A32" s="140"/>
      <c r="B32" s="11" t="s">
        <v>31</v>
      </c>
      <c r="C32" s="24" t="s">
        <v>12</v>
      </c>
      <c r="D32" s="123" t="s">
        <v>23</v>
      </c>
      <c r="E32" s="128">
        <f>Ковид!E32-'Прейскурант 2021'!E66</f>
        <v>456</v>
      </c>
      <c r="F32" s="112">
        <f>Ковид!F32-'Прейскурант 2021'!F66</f>
        <v>304</v>
      </c>
      <c r="G32" s="77">
        <f>Ковид!G32-'Прейскурант 2021'!G66</f>
        <v>258.40000000000009</v>
      </c>
      <c r="H32" s="12">
        <f>Ковид!H32-'Прейскурант 2021'!H66</f>
        <v>273.59999999999991</v>
      </c>
      <c r="I32" s="79">
        <f>Ковид!I32-'Прейскурант 2021'!I66</f>
        <v>232.55999999999995</v>
      </c>
      <c r="J32" s="128">
        <f>Ковид!J32-'Прейскурант 2021'!J66</f>
        <v>456</v>
      </c>
      <c r="K32" s="112">
        <f>Ковид!K32-'Прейскурант 2021'!K66</f>
        <v>304</v>
      </c>
      <c r="L32" s="77">
        <f>Ковид!L32-'Прейскурант 2021'!L66</f>
        <v>258.40000000000009</v>
      </c>
      <c r="M32" s="12">
        <f>Ковид!M32-'Прейскурант 2021'!M66</f>
        <v>273.59999999999991</v>
      </c>
      <c r="N32" s="79">
        <f>Ковид!N32-'Прейскурант 2021'!N66</f>
        <v>232.55999999999995</v>
      </c>
      <c r="O32" s="128">
        <f>Ковид!O32-'Прейскурант 2021'!O66</f>
        <v>456</v>
      </c>
      <c r="P32" s="112">
        <f>Ковид!P32-'Прейскурант 2021'!P66</f>
        <v>304</v>
      </c>
      <c r="Q32" s="77">
        <f>Ковид!Q32-'Прейскурант 2021'!Q66</f>
        <v>258.40000000000009</v>
      </c>
      <c r="R32" s="12">
        <f>Ковид!R32-'Прейскурант 2021'!R66</f>
        <v>273.59999999999991</v>
      </c>
      <c r="S32" s="79">
        <f>Ковид!S32-'Прейскурант 2021'!S66</f>
        <v>232.55999999999995</v>
      </c>
      <c r="T32" s="128">
        <f>Ковид!T32-'Прейскурант 2021'!T66</f>
        <v>456</v>
      </c>
      <c r="U32" s="112">
        <f>Ковид!U32-'Прейскурант 2021'!U66</f>
        <v>304</v>
      </c>
      <c r="V32" s="77">
        <f>Ковид!V32-'Прейскурант 2021'!V66</f>
        <v>258.40000000000009</v>
      </c>
      <c r="W32" s="12">
        <f>Ковид!W32-'Прейскурант 2021'!W66</f>
        <v>273.59999999999991</v>
      </c>
      <c r="X32" s="79">
        <f>Ковид!X32-'Прейскурант 2021'!X66</f>
        <v>232.55999999999995</v>
      </c>
      <c r="Y32" s="128">
        <f>Ковид!Y32-'Прейскурант 2021'!Y66</f>
        <v>456</v>
      </c>
      <c r="Z32" s="112">
        <f>Ковид!Z32-'Прейскурант 2021'!Z66</f>
        <v>304</v>
      </c>
      <c r="AA32" s="77">
        <f>Ковид!AA32-'Прейскурант 2021'!AA66</f>
        <v>258.40000000000009</v>
      </c>
      <c r="AB32" s="12">
        <f>Ковид!AB32-'Прейскурант 2021'!AB66</f>
        <v>273.59999999999991</v>
      </c>
      <c r="AC32" s="21">
        <f>Ковид!AC32-'Прейскурант 2021'!AC66</f>
        <v>232.55999999999995</v>
      </c>
    </row>
    <row r="33" spans="1:29" s="15" customFormat="1" ht="15.75" x14ac:dyDescent="0.25">
      <c r="A33" s="140"/>
      <c r="B33" s="11" t="s">
        <v>32</v>
      </c>
      <c r="C33" s="24" t="s">
        <v>12</v>
      </c>
      <c r="D33" s="123" t="s">
        <v>24</v>
      </c>
      <c r="E33" s="128">
        <f>Ковид!E33-'Прейскурант 2021'!E67</f>
        <v>304</v>
      </c>
      <c r="F33" s="112">
        <f>Ковид!F33-'Прейскурант 2021'!F67</f>
        <v>304</v>
      </c>
      <c r="G33" s="77">
        <f>Ковид!G33-'Прейскурант 2021'!G67</f>
        <v>258.40000000000009</v>
      </c>
      <c r="H33" s="12">
        <f>Ковид!H33-'Прейскурант 2021'!H67</f>
        <v>0</v>
      </c>
      <c r="I33" s="79">
        <f>Ковид!I33-'Прейскурант 2021'!I67</f>
        <v>232.55999999999972</v>
      </c>
      <c r="J33" s="128">
        <f>Ковид!J33-'Прейскурант 2021'!J67</f>
        <v>304</v>
      </c>
      <c r="K33" s="112">
        <f>Ковид!K33-'Прейскурант 2021'!K67</f>
        <v>304</v>
      </c>
      <c r="L33" s="77">
        <f>Ковид!L33-'Прейскурант 2021'!L67</f>
        <v>258.40000000000009</v>
      </c>
      <c r="M33" s="12">
        <f>Ковид!M33-'Прейскурант 2021'!M67</f>
        <v>0</v>
      </c>
      <c r="N33" s="79">
        <f>Ковид!N33-'Прейскурант 2021'!N67</f>
        <v>232.56000000000017</v>
      </c>
      <c r="O33" s="128">
        <f>Ковид!O33-'Прейскурант 2021'!O67</f>
        <v>304</v>
      </c>
      <c r="P33" s="112">
        <f>Ковид!P33-'Прейскурант 2021'!P67</f>
        <v>304</v>
      </c>
      <c r="Q33" s="77">
        <f>Ковид!Q33-'Прейскурант 2021'!Q67</f>
        <v>258.40000000000009</v>
      </c>
      <c r="R33" s="12">
        <f>Ковид!R33-'Прейскурант 2021'!R67</f>
        <v>0</v>
      </c>
      <c r="S33" s="79">
        <f>Ковид!S33-'Прейскурант 2021'!S67</f>
        <v>232.55999999999995</v>
      </c>
      <c r="T33" s="128">
        <f>Ковид!T33-'Прейскурант 2021'!T67</f>
        <v>304</v>
      </c>
      <c r="U33" s="112">
        <f>Ковид!U33-'Прейскурант 2021'!U67</f>
        <v>304</v>
      </c>
      <c r="V33" s="77">
        <f>Ковид!V33-'Прейскурант 2021'!V67</f>
        <v>258.39999999999964</v>
      </c>
      <c r="W33" s="12">
        <f>Ковид!W33-'Прейскурант 2021'!W67</f>
        <v>0</v>
      </c>
      <c r="X33" s="79">
        <f>Ковид!X33-'Прейскурант 2021'!X67</f>
        <v>232.5600000000004</v>
      </c>
      <c r="Y33" s="128">
        <f>Ковид!Y33-'Прейскурант 2021'!Y67</f>
        <v>304</v>
      </c>
      <c r="Z33" s="112">
        <f>Ковид!Z33-'Прейскурант 2021'!Z67</f>
        <v>304</v>
      </c>
      <c r="AA33" s="77">
        <f>Ковид!AA33-'Прейскурант 2021'!AA67</f>
        <v>258.40000000000009</v>
      </c>
      <c r="AB33" s="12">
        <f>Ковид!AB33-'Прейскурант 2021'!AB67</f>
        <v>0</v>
      </c>
      <c r="AC33" s="21">
        <f>Ковид!AC33-'Прейскурант 2021'!AC67</f>
        <v>232.55999999999995</v>
      </c>
    </row>
    <row r="34" spans="1:29" s="15" customFormat="1" ht="31.5" x14ac:dyDescent="0.25">
      <c r="A34" s="140"/>
      <c r="B34" s="11" t="s">
        <v>41</v>
      </c>
      <c r="C34" s="24" t="s">
        <v>42</v>
      </c>
      <c r="D34" s="123" t="s">
        <v>55</v>
      </c>
      <c r="E34" s="128">
        <f>Ковид!E34-'Прейскурант 2021'!E68</f>
        <v>304</v>
      </c>
      <c r="F34" s="112">
        <f>Ковид!F34-'Прейскурант 2021'!F68</f>
        <v>304</v>
      </c>
      <c r="G34" s="77">
        <f>Ковид!G34-'Прейскурант 2021'!G68</f>
        <v>258.40000000000009</v>
      </c>
      <c r="H34" s="12">
        <f>Ковид!H34-'Прейскурант 2021'!H68</f>
        <v>0</v>
      </c>
      <c r="I34" s="79">
        <f>Ковид!I34-'Прейскурант 2021'!I68</f>
        <v>232.56000000000017</v>
      </c>
      <c r="J34" s="128">
        <f>Ковид!J34-'Прейскурант 2021'!J68</f>
        <v>304</v>
      </c>
      <c r="K34" s="112">
        <f>Ковид!K34-'Прейскурант 2021'!K68</f>
        <v>304</v>
      </c>
      <c r="L34" s="77">
        <f>Ковид!L34-'Прейскурант 2021'!L68</f>
        <v>258.40000000000009</v>
      </c>
      <c r="M34" s="12">
        <f>Ковид!M34-'Прейскурант 2021'!M68</f>
        <v>0</v>
      </c>
      <c r="N34" s="79">
        <f>Ковид!N34-'Прейскурант 2021'!N68</f>
        <v>232.55999999999995</v>
      </c>
      <c r="O34" s="128">
        <f>Ковид!O34-'Прейскурант 2021'!O68</f>
        <v>304</v>
      </c>
      <c r="P34" s="112">
        <f>Ковид!P34-'Прейскурант 2021'!P68</f>
        <v>304</v>
      </c>
      <c r="Q34" s="77">
        <f>Ковид!Q34-'Прейскурант 2021'!Q68</f>
        <v>258.40000000000009</v>
      </c>
      <c r="R34" s="12">
        <f>Ковид!R34-'Прейскурант 2021'!R68</f>
        <v>0</v>
      </c>
      <c r="S34" s="79">
        <f>Ковид!S34-'Прейскурант 2021'!S68</f>
        <v>232.55999999999995</v>
      </c>
      <c r="T34" s="128">
        <f>Ковид!T34-'Прейскурант 2021'!T68</f>
        <v>304</v>
      </c>
      <c r="U34" s="112">
        <f>Ковид!U34-'Прейскурант 2021'!U68</f>
        <v>304</v>
      </c>
      <c r="V34" s="77">
        <f>Ковид!V34-'Прейскурант 2021'!V68</f>
        <v>258.40000000000009</v>
      </c>
      <c r="W34" s="12">
        <f>Ковид!W34-'Прейскурант 2021'!W68</f>
        <v>0</v>
      </c>
      <c r="X34" s="79">
        <f>Ковид!X34-'Прейскурант 2021'!X68</f>
        <v>232.55999999999995</v>
      </c>
      <c r="Y34" s="128">
        <f>Ковид!Y34-'Прейскурант 2021'!Y68</f>
        <v>304</v>
      </c>
      <c r="Z34" s="112">
        <f>Ковид!Z34-'Прейскурант 2021'!Z68</f>
        <v>304</v>
      </c>
      <c r="AA34" s="77">
        <f>Ковид!AA34-'Прейскурант 2021'!AA68</f>
        <v>258.40000000000009</v>
      </c>
      <c r="AB34" s="12">
        <f>Ковид!AB34-'Прейскурант 2021'!AB68</f>
        <v>0</v>
      </c>
      <c r="AC34" s="21">
        <f>Ковид!AC34-'Прейскурант 2021'!AC68</f>
        <v>232.55999999999995</v>
      </c>
    </row>
    <row r="35" spans="1:29" s="15" customFormat="1" ht="15.75" x14ac:dyDescent="0.25">
      <c r="A35" s="140"/>
      <c r="B35" s="11" t="s">
        <v>44</v>
      </c>
      <c r="C35" s="24" t="s">
        <v>12</v>
      </c>
      <c r="D35" s="123" t="s">
        <v>25</v>
      </c>
      <c r="E35" s="128">
        <f>Ковид!E35-'Прейскурант 2021'!E69</f>
        <v>304</v>
      </c>
      <c r="F35" s="112">
        <f>Ковид!F35-'Прейскурант 2021'!F69</f>
        <v>304</v>
      </c>
      <c r="G35" s="77">
        <f>Ковид!G35-'Прейскурант 2021'!G69</f>
        <v>258.40000000000009</v>
      </c>
      <c r="H35" s="12">
        <f>Ковид!H35-'Прейскурант 2021'!H69</f>
        <v>0</v>
      </c>
      <c r="I35" s="79">
        <f>Ковид!I35-'Прейскурант 2021'!I69</f>
        <v>232.55999999999972</v>
      </c>
      <c r="J35" s="128">
        <f>Ковид!J35-'Прейскурант 2021'!J69</f>
        <v>304</v>
      </c>
      <c r="K35" s="112">
        <f>Ковид!K35-'Прейскурант 2021'!K69</f>
        <v>304</v>
      </c>
      <c r="L35" s="77">
        <f>Ковид!L35-'Прейскурант 2021'!L69</f>
        <v>258.40000000000009</v>
      </c>
      <c r="M35" s="12">
        <f>Ковид!M35-'Прейскурант 2021'!M69</f>
        <v>0</v>
      </c>
      <c r="N35" s="79">
        <f>Ковид!N35-'Прейскурант 2021'!N69</f>
        <v>232.56000000000017</v>
      </c>
      <c r="O35" s="128">
        <f>Ковид!O35-'Прейскурант 2021'!O69</f>
        <v>304</v>
      </c>
      <c r="P35" s="112">
        <f>Ковид!P35-'Прейскурант 2021'!P69</f>
        <v>304</v>
      </c>
      <c r="Q35" s="77">
        <f>Ковид!Q35-'Прейскурант 2021'!Q69</f>
        <v>258.40000000000009</v>
      </c>
      <c r="R35" s="12">
        <f>Ковид!R35-'Прейскурант 2021'!R69</f>
        <v>0</v>
      </c>
      <c r="S35" s="79">
        <f>Ковид!S35-'Прейскурант 2021'!S69</f>
        <v>232.55999999999995</v>
      </c>
      <c r="T35" s="128">
        <f>Ковид!T35-'Прейскурант 2021'!T69</f>
        <v>304</v>
      </c>
      <c r="U35" s="112">
        <f>Ковид!U35-'Прейскурант 2021'!U69</f>
        <v>304</v>
      </c>
      <c r="V35" s="77">
        <f>Ковид!V35-'Прейскурант 2021'!V69</f>
        <v>258.39999999999964</v>
      </c>
      <c r="W35" s="12">
        <f>Ковид!W35-'Прейскурант 2021'!W69</f>
        <v>0</v>
      </c>
      <c r="X35" s="79">
        <f>Ковид!X35-'Прейскурант 2021'!X69</f>
        <v>232.5600000000004</v>
      </c>
      <c r="Y35" s="128">
        <f>Ковид!Y35-'Прейскурант 2021'!Y69</f>
        <v>304</v>
      </c>
      <c r="Z35" s="112">
        <f>Ковид!Z35-'Прейскурант 2021'!Z69</f>
        <v>304</v>
      </c>
      <c r="AA35" s="77">
        <f>Ковид!AA35-'Прейскурант 2021'!AA69</f>
        <v>258.40000000000009</v>
      </c>
      <c r="AB35" s="12">
        <f>Ковид!AB35-'Прейскурант 2021'!AB69</f>
        <v>0</v>
      </c>
      <c r="AC35" s="21">
        <f>Ковид!AC35-'Прейскурант 2021'!AC69</f>
        <v>232.55999999999995</v>
      </c>
    </row>
    <row r="36" spans="1:29" s="15" customFormat="1" ht="36.75" customHeight="1" x14ac:dyDescent="0.25">
      <c r="A36" s="140"/>
      <c r="B36" s="11" t="s">
        <v>43</v>
      </c>
      <c r="C36" s="24" t="s">
        <v>42</v>
      </c>
      <c r="D36" s="123" t="s">
        <v>56</v>
      </c>
      <c r="E36" s="128">
        <f>Ковид!E36-'Прейскурант 2021'!E70</f>
        <v>304</v>
      </c>
      <c r="F36" s="112">
        <f>Ковид!F36-'Прейскурант 2021'!F70</f>
        <v>304</v>
      </c>
      <c r="G36" s="77">
        <f>Ковид!G36-'Прейскурант 2021'!G70</f>
        <v>258.40000000000009</v>
      </c>
      <c r="H36" s="12">
        <f>Ковид!H36-'Прейскурант 2021'!H70</f>
        <v>0</v>
      </c>
      <c r="I36" s="79">
        <f>Ковид!I36-'Прейскурант 2021'!I70</f>
        <v>232.56000000000017</v>
      </c>
      <c r="J36" s="128">
        <f>Ковид!J36-'Прейскурант 2021'!J70</f>
        <v>304</v>
      </c>
      <c r="K36" s="112">
        <f>Ковид!K36-'Прейскурант 2021'!K70</f>
        <v>304</v>
      </c>
      <c r="L36" s="77">
        <f>Ковид!L36-'Прейскурант 2021'!L70</f>
        <v>258.40000000000009</v>
      </c>
      <c r="M36" s="12">
        <f>Ковид!M36-'Прейскурант 2021'!M70</f>
        <v>0</v>
      </c>
      <c r="N36" s="79">
        <f>Ковид!N36-'Прейскурант 2021'!N70</f>
        <v>232.55999999999995</v>
      </c>
      <c r="O36" s="128">
        <f>Ковид!O36-'Прейскурант 2021'!O70</f>
        <v>304</v>
      </c>
      <c r="P36" s="112">
        <f>Ковид!P36-'Прейскурант 2021'!P70</f>
        <v>304</v>
      </c>
      <c r="Q36" s="77">
        <f>Ковид!Q36-'Прейскурант 2021'!Q70</f>
        <v>258.40000000000009</v>
      </c>
      <c r="R36" s="12">
        <f>Ковид!R36-'Прейскурант 2021'!R70</f>
        <v>0</v>
      </c>
      <c r="S36" s="79">
        <f>Ковид!S36-'Прейскурант 2021'!S70</f>
        <v>232.55999999999995</v>
      </c>
      <c r="T36" s="128">
        <f>Ковид!T36-'Прейскурант 2021'!T70</f>
        <v>304</v>
      </c>
      <c r="U36" s="112">
        <f>Ковид!U36-'Прейскурант 2021'!U70</f>
        <v>304</v>
      </c>
      <c r="V36" s="77">
        <f>Ковид!V36-'Прейскурант 2021'!V70</f>
        <v>258.40000000000009</v>
      </c>
      <c r="W36" s="12">
        <f>Ковид!W36-'Прейскурант 2021'!W70</f>
        <v>0</v>
      </c>
      <c r="X36" s="79">
        <f>Ковид!X36-'Прейскурант 2021'!X70</f>
        <v>232.55999999999995</v>
      </c>
      <c r="Y36" s="128">
        <f>Ковид!Y36-'Прейскурант 2021'!Y70</f>
        <v>304</v>
      </c>
      <c r="Z36" s="112">
        <f>Ковид!Z36-'Прейскурант 2021'!Z70</f>
        <v>304</v>
      </c>
      <c r="AA36" s="77">
        <f>Ковид!AA36-'Прейскурант 2021'!AA70</f>
        <v>258.40000000000009</v>
      </c>
      <c r="AB36" s="12">
        <f>Ковид!AB36-'Прейскурант 2021'!AB70</f>
        <v>0</v>
      </c>
      <c r="AC36" s="21">
        <f>Ковид!AC36-'Прейскурант 2021'!AC70</f>
        <v>232.55999999999995</v>
      </c>
    </row>
    <row r="37" spans="1:29" s="15" customFormat="1" ht="15.75" x14ac:dyDescent="0.25">
      <c r="A37" s="140"/>
      <c r="B37" s="11" t="s">
        <v>33</v>
      </c>
      <c r="C37" s="24" t="s">
        <v>12</v>
      </c>
      <c r="D37" s="123" t="s">
        <v>26</v>
      </c>
      <c r="E37" s="128">
        <f>Ковид!E37-'Прейскурант 2021'!E71</f>
        <v>304</v>
      </c>
      <c r="F37" s="112">
        <f>Ковид!F37-'Прейскурант 2021'!F71</f>
        <v>304</v>
      </c>
      <c r="G37" s="77">
        <f>Ковид!G37-'Прейскурант 2021'!G71</f>
        <v>258.40000000000009</v>
      </c>
      <c r="H37" s="12">
        <f>Ковид!H37-'Прейскурант 2021'!H71</f>
        <v>0</v>
      </c>
      <c r="I37" s="79">
        <f>Ковид!I37-'Прейскурант 2021'!I71</f>
        <v>232.55999999999995</v>
      </c>
      <c r="J37" s="128">
        <f>Ковид!J37-'Прейскурант 2021'!J71</f>
        <v>304</v>
      </c>
      <c r="K37" s="112">
        <f>Ковид!K37-'Прейскурант 2021'!K71</f>
        <v>304</v>
      </c>
      <c r="L37" s="77">
        <f>Ковид!L37-'Прейскурант 2021'!L71</f>
        <v>258.40000000000009</v>
      </c>
      <c r="M37" s="12">
        <f>Ковид!M37-'Прейскурант 2021'!M71</f>
        <v>0</v>
      </c>
      <c r="N37" s="79">
        <f>Ковид!N37-'Прейскурант 2021'!N71</f>
        <v>232.55999999999995</v>
      </c>
      <c r="O37" s="128">
        <f>Ковид!O37-'Прейскурант 2021'!O71</f>
        <v>304</v>
      </c>
      <c r="P37" s="112">
        <f>Ковид!P37-'Прейскурант 2021'!P71</f>
        <v>304</v>
      </c>
      <c r="Q37" s="77">
        <f>Ковид!Q37-'Прейскурант 2021'!Q71</f>
        <v>258.40000000000009</v>
      </c>
      <c r="R37" s="12">
        <f>Ковид!R37-'Прейскурант 2021'!R71</f>
        <v>0</v>
      </c>
      <c r="S37" s="79">
        <f>Ковид!S37-'Прейскурант 2021'!S71</f>
        <v>232.55999999999995</v>
      </c>
      <c r="T37" s="128">
        <f>Ковид!T37-'Прейскурант 2021'!T71</f>
        <v>304</v>
      </c>
      <c r="U37" s="112">
        <f>Ковид!U37-'Прейскурант 2021'!U71</f>
        <v>304</v>
      </c>
      <c r="V37" s="77">
        <f>Ковид!V37-'Прейскурант 2021'!V71</f>
        <v>258.40000000000009</v>
      </c>
      <c r="W37" s="12">
        <f>Ковид!W37-'Прейскурант 2021'!W71</f>
        <v>0</v>
      </c>
      <c r="X37" s="79">
        <f>Ковид!X37-'Прейскурант 2021'!X71</f>
        <v>232.55999999999995</v>
      </c>
      <c r="Y37" s="128">
        <f>Ковид!Y37-'Прейскурант 2021'!Y71</f>
        <v>304</v>
      </c>
      <c r="Z37" s="112">
        <f>Ковид!Z37-'Прейскурант 2021'!Z71</f>
        <v>304</v>
      </c>
      <c r="AA37" s="77">
        <f>Ковид!AA37-'Прейскурант 2021'!AA71</f>
        <v>258.40000000000009</v>
      </c>
      <c r="AB37" s="12">
        <f>Ковид!AB37-'Прейскурант 2021'!AB71</f>
        <v>0</v>
      </c>
      <c r="AC37" s="21">
        <f>Ковид!AC37-'Прейскурант 2021'!AC71</f>
        <v>232.55999999999995</v>
      </c>
    </row>
    <row r="38" spans="1:29" s="15" customFormat="1" ht="21.75" customHeight="1" thickBot="1" x14ac:dyDescent="0.3">
      <c r="A38" s="140"/>
      <c r="B38" s="11" t="s">
        <v>34</v>
      </c>
      <c r="C38" s="24" t="s">
        <v>14</v>
      </c>
      <c r="D38" s="123" t="s">
        <v>15</v>
      </c>
      <c r="E38" s="129">
        <f>Ковид!E38-'Прейскурант 2021'!E72</f>
        <v>456</v>
      </c>
      <c r="F38" s="113">
        <f>Ковид!F38-'Прейскурант 2021'!F72</f>
        <v>304</v>
      </c>
      <c r="G38" s="130">
        <f>Ковид!G38-'Прейскурант 2021'!G72</f>
        <v>258.40000000000009</v>
      </c>
      <c r="H38" s="131">
        <f>Ковид!H38-'Прейскурант 2021'!H72</f>
        <v>273.59999999999991</v>
      </c>
      <c r="I38" s="134">
        <f>Ковид!I38-'Прейскурант 2021'!I72</f>
        <v>232.55999999999995</v>
      </c>
      <c r="J38" s="129">
        <f>Ковид!J38-'Прейскурант 2021'!J72</f>
        <v>456</v>
      </c>
      <c r="K38" s="113">
        <f>Ковид!K38-'Прейскурант 2021'!K72</f>
        <v>304</v>
      </c>
      <c r="L38" s="130">
        <f>Ковид!L38-'Прейскурант 2021'!L72</f>
        <v>258.40000000000009</v>
      </c>
      <c r="M38" s="131">
        <f>Ковид!M38-'Прейскурант 2021'!M72</f>
        <v>273.59999999999991</v>
      </c>
      <c r="N38" s="134">
        <f>Ковид!N38-'Прейскурант 2021'!N72</f>
        <v>232.55999999999995</v>
      </c>
      <c r="O38" s="129">
        <f>Ковид!O38-'Прейскурант 2021'!O72</f>
        <v>456</v>
      </c>
      <c r="P38" s="113">
        <f>Ковид!P38-'Прейскурант 2021'!P72</f>
        <v>304</v>
      </c>
      <c r="Q38" s="130">
        <f>Ковид!Q38-'Прейскурант 2021'!Q72</f>
        <v>258.40000000000009</v>
      </c>
      <c r="R38" s="131">
        <f>Ковид!R38-'Прейскурант 2021'!R72</f>
        <v>273.59999999999991</v>
      </c>
      <c r="S38" s="134">
        <f>Ковид!S38-'Прейскурант 2021'!S72</f>
        <v>232.55999999999995</v>
      </c>
      <c r="T38" s="129">
        <f>Ковид!T38-'Прейскурант 2021'!T72</f>
        <v>456</v>
      </c>
      <c r="U38" s="113">
        <f>Ковид!U38-'Прейскурант 2021'!U72</f>
        <v>304</v>
      </c>
      <c r="V38" s="130">
        <f>Ковид!V38-'Прейскурант 2021'!V72</f>
        <v>258.40000000000009</v>
      </c>
      <c r="W38" s="131">
        <f>Ковид!W38-'Прейскурант 2021'!W72</f>
        <v>273.59999999999991</v>
      </c>
      <c r="X38" s="134">
        <f>Ковид!X38-'Прейскурант 2021'!X72</f>
        <v>232.55999999999995</v>
      </c>
      <c r="Y38" s="129">
        <f>Ковид!Y38-'Прейскурант 2021'!Y72</f>
        <v>456</v>
      </c>
      <c r="Z38" s="113">
        <f>Ковид!Z38-'Прейскурант 2021'!Z72</f>
        <v>304</v>
      </c>
      <c r="AA38" s="130">
        <f>Ковид!AA38-'Прейскурант 2021'!AA72</f>
        <v>258.40000000000009</v>
      </c>
      <c r="AB38" s="131">
        <f>Ковид!AB38-'Прейскурант 2021'!AB72</f>
        <v>273.59999999999991</v>
      </c>
      <c r="AC38" s="132">
        <f>Ковид!AC38-'Прейскурант 2021'!AC72</f>
        <v>232.55999999999995</v>
      </c>
    </row>
  </sheetData>
  <mergeCells count="16">
    <mergeCell ref="Y1:AC1"/>
    <mergeCell ref="W2:AC2"/>
    <mergeCell ref="Y3:AC3"/>
    <mergeCell ref="Y4:AC4"/>
    <mergeCell ref="Y5:AC5"/>
    <mergeCell ref="A25:A38"/>
    <mergeCell ref="J8:N8"/>
    <mergeCell ref="O8:S8"/>
    <mergeCell ref="T8:X8"/>
    <mergeCell ref="Y8:AC8"/>
    <mergeCell ref="A10:A23"/>
    <mergeCell ref="A8:A9"/>
    <mergeCell ref="B8:B9"/>
    <mergeCell ref="C8:C9"/>
    <mergeCell ref="D8:D9"/>
    <mergeCell ref="E8:I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Ковид</vt:lpstr>
      <vt:lpstr>Прейскурант 2021</vt:lpstr>
      <vt:lpstr>Отклонение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Тимошенко Виктор Генадьевич</dc:creator>
  <cp:lastModifiedBy>Репринцев Алексей Викторович</cp:lastModifiedBy>
  <cp:lastPrinted>2020-10-19T06:24:55Z</cp:lastPrinted>
  <dcterms:created xsi:type="dcterms:W3CDTF">2012-10-09T09:07:26Z</dcterms:created>
  <dcterms:modified xsi:type="dcterms:W3CDTF">2020-12-24T09:33:55Z</dcterms:modified>
</cp:coreProperties>
</file>